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3030" windowHeight="5415" activeTab="2"/>
  </bookViews>
  <sheets>
    <sheet name="Partite" sheetId="1" r:id="rId1"/>
    <sheet name="Variazioni" sheetId="2" r:id="rId2"/>
    <sheet name="Rating" sheetId="3" r:id="rId3"/>
    <sheet name="Classifica 2010" sheetId="4" r:id="rId4"/>
    <sheet name="Classifica 2011" sheetId="5" r:id="rId5"/>
    <sheet name="Classifica 2012" sheetId="6" r:id="rId6"/>
  </sheets>
  <definedNames>
    <definedName name="csn_1">'Partite'!$A$5:$C$22</definedName>
  </definedNames>
  <calcPr fullCalcOnLoad="1"/>
</workbook>
</file>

<file path=xl/sharedStrings.xml><?xml version="1.0" encoding="utf-8"?>
<sst xmlns="http://schemas.openxmlformats.org/spreadsheetml/2006/main" count="7205" uniqueCount="2117">
  <si>
    <t xml:space="preserve">Bellini E.  </t>
  </si>
  <si>
    <t xml:space="preserve">De Landro D.  </t>
  </si>
  <si>
    <t>898-527</t>
  </si>
  <si>
    <t xml:space="preserve">Serrano R. </t>
  </si>
  <si>
    <t xml:space="preserve">De Landro D. </t>
  </si>
  <si>
    <t>445-629</t>
  </si>
  <si>
    <t xml:space="preserve">Bellini E. </t>
  </si>
  <si>
    <t>650-592</t>
  </si>
  <si>
    <t>634-602</t>
  </si>
  <si>
    <t xml:space="preserve">Colacino A. </t>
  </si>
  <si>
    <t>612-532</t>
  </si>
  <si>
    <t xml:space="preserve">Sirianni F. </t>
  </si>
  <si>
    <t>809-623</t>
  </si>
  <si>
    <t>532-802</t>
  </si>
  <si>
    <t>578-597</t>
  </si>
  <si>
    <t>570-558</t>
  </si>
  <si>
    <t>812-403</t>
  </si>
  <si>
    <t>538-592</t>
  </si>
  <si>
    <t>604-722</t>
  </si>
  <si>
    <t>12'</t>
  </si>
  <si>
    <t>525-739</t>
  </si>
  <si>
    <t>632-504</t>
  </si>
  <si>
    <t xml:space="preserve">Romano E. </t>
  </si>
  <si>
    <t>807-558</t>
  </si>
  <si>
    <t>Musollino M.</t>
  </si>
  <si>
    <t>673-537</t>
  </si>
  <si>
    <t>676-398</t>
  </si>
  <si>
    <t>De Landro D.</t>
  </si>
  <si>
    <t>567-687</t>
  </si>
  <si>
    <t>464-411</t>
  </si>
  <si>
    <t>726-649</t>
  </si>
  <si>
    <t>608-541</t>
  </si>
  <si>
    <t>Romano E.</t>
  </si>
  <si>
    <t>627-653</t>
  </si>
  <si>
    <t>601-590</t>
  </si>
  <si>
    <t>665-762</t>
  </si>
  <si>
    <t>646-576</t>
  </si>
  <si>
    <t>548-551</t>
  </si>
  <si>
    <t>498-512</t>
  </si>
  <si>
    <t>Leone S.</t>
  </si>
  <si>
    <t>694-719</t>
  </si>
  <si>
    <t>17'</t>
  </si>
  <si>
    <t>650-452</t>
  </si>
  <si>
    <t>744-497</t>
  </si>
  <si>
    <t>D'Ambrosio R.</t>
  </si>
  <si>
    <t>711-674</t>
  </si>
  <si>
    <t>683-665</t>
  </si>
  <si>
    <t>595-537</t>
  </si>
  <si>
    <t>Bellini E.</t>
  </si>
  <si>
    <t>715-603</t>
  </si>
  <si>
    <t>663-680</t>
  </si>
  <si>
    <t>Nardone R.</t>
  </si>
  <si>
    <t>672-661</t>
  </si>
  <si>
    <t>598-553</t>
  </si>
  <si>
    <t>831-512</t>
  </si>
  <si>
    <t>615-629</t>
  </si>
  <si>
    <t>707-697</t>
  </si>
  <si>
    <t>619-593</t>
  </si>
  <si>
    <t>18'</t>
  </si>
  <si>
    <t>711-585</t>
  </si>
  <si>
    <t>594-638</t>
  </si>
  <si>
    <t>Esposito G.</t>
  </si>
  <si>
    <t>494-547</t>
  </si>
  <si>
    <t>617-530</t>
  </si>
  <si>
    <t>786-417</t>
  </si>
  <si>
    <t>7'</t>
  </si>
  <si>
    <t>611-616</t>
  </si>
  <si>
    <t>604-715</t>
  </si>
  <si>
    <t>653-650</t>
  </si>
  <si>
    <t>580-789</t>
  </si>
  <si>
    <t>691-478</t>
  </si>
  <si>
    <t>Colacino A.</t>
  </si>
  <si>
    <t>621-601</t>
  </si>
  <si>
    <t>647-450</t>
  </si>
  <si>
    <t>674-531</t>
  </si>
  <si>
    <t>652-702</t>
  </si>
  <si>
    <t>668-616</t>
  </si>
  <si>
    <t>Cacciapuoti G.</t>
  </si>
  <si>
    <t>418-840</t>
  </si>
  <si>
    <t>418-625</t>
  </si>
  <si>
    <t>561-705</t>
  </si>
  <si>
    <t>Di Leva A.</t>
  </si>
  <si>
    <t>798-342</t>
  </si>
  <si>
    <t>650-507</t>
  </si>
  <si>
    <t>591-611</t>
  </si>
  <si>
    <t>580-751</t>
  </si>
  <si>
    <t>605-513</t>
  </si>
  <si>
    <t>De Luca G.</t>
  </si>
  <si>
    <t>621-710</t>
  </si>
  <si>
    <t>658-546</t>
  </si>
  <si>
    <t>595-568</t>
  </si>
  <si>
    <t>506-682</t>
  </si>
  <si>
    <t>621-484</t>
  </si>
  <si>
    <t>694-600</t>
  </si>
  <si>
    <t>547-681</t>
  </si>
  <si>
    <t>760-726</t>
  </si>
  <si>
    <t>462-725</t>
  </si>
  <si>
    <t>601-734</t>
  </si>
  <si>
    <t>15'</t>
  </si>
  <si>
    <t>647-642</t>
  </si>
  <si>
    <t>464-631</t>
  </si>
  <si>
    <t>Cuofano A.</t>
  </si>
  <si>
    <t>352-565</t>
  </si>
  <si>
    <t>711-498</t>
  </si>
  <si>
    <t>Spedaliere M.</t>
  </si>
  <si>
    <t>538-722</t>
  </si>
  <si>
    <t>567-638</t>
  </si>
  <si>
    <t>534-736</t>
  </si>
  <si>
    <t>581-584</t>
  </si>
  <si>
    <t>10'</t>
  </si>
  <si>
    <t>541-654</t>
  </si>
  <si>
    <t>Avolio I.</t>
  </si>
  <si>
    <t>521-591</t>
  </si>
  <si>
    <t>500-579</t>
  </si>
  <si>
    <t>649-603</t>
  </si>
  <si>
    <t>555-774</t>
  </si>
  <si>
    <t>705-507</t>
  </si>
  <si>
    <t>568-640</t>
  </si>
  <si>
    <t>591-577</t>
  </si>
  <si>
    <t>577-412</t>
  </si>
  <si>
    <t>674-567</t>
  </si>
  <si>
    <t>657-561</t>
  </si>
  <si>
    <t>737-643</t>
  </si>
  <si>
    <t>806-360</t>
  </si>
  <si>
    <t>698-607</t>
  </si>
  <si>
    <t>536-623</t>
  </si>
  <si>
    <t>Serrano R.</t>
  </si>
  <si>
    <t>520-670</t>
  </si>
  <si>
    <t>628-668</t>
  </si>
  <si>
    <t>674-590</t>
  </si>
  <si>
    <t>608-659</t>
  </si>
  <si>
    <t>675-533</t>
  </si>
  <si>
    <t>603-608</t>
  </si>
  <si>
    <t>Brognoli D.</t>
  </si>
  <si>
    <t>501-438</t>
  </si>
  <si>
    <t>700-480</t>
  </si>
  <si>
    <t>628-621</t>
  </si>
  <si>
    <t>640-671</t>
  </si>
  <si>
    <t>739-594</t>
  </si>
  <si>
    <t>723-608</t>
  </si>
  <si>
    <t>672-644</t>
  </si>
  <si>
    <t>701-499</t>
  </si>
  <si>
    <t>646-660</t>
  </si>
  <si>
    <t>550-692</t>
  </si>
  <si>
    <t>779-590</t>
  </si>
  <si>
    <t>581-672</t>
  </si>
  <si>
    <t>635-560</t>
  </si>
  <si>
    <t>569-616</t>
  </si>
  <si>
    <t>600-492</t>
  </si>
  <si>
    <t>Cozzolino C.</t>
  </si>
  <si>
    <t>472-716</t>
  </si>
  <si>
    <t>521-520</t>
  </si>
  <si>
    <t>445-650</t>
  </si>
  <si>
    <t>436-809</t>
  </si>
  <si>
    <t>676-655</t>
  </si>
  <si>
    <t>661-690</t>
  </si>
  <si>
    <t>568-837</t>
  </si>
  <si>
    <t>747-571</t>
  </si>
  <si>
    <t>764-637</t>
  </si>
  <si>
    <t>581-588</t>
  </si>
  <si>
    <t>436-524</t>
  </si>
  <si>
    <t>19'</t>
  </si>
  <si>
    <t>512-702</t>
  </si>
  <si>
    <t>451-699</t>
  </si>
  <si>
    <t>726-496</t>
  </si>
  <si>
    <t>677-526</t>
  </si>
  <si>
    <t>378-694</t>
  </si>
  <si>
    <t>544-650</t>
  </si>
  <si>
    <t>621-665</t>
  </si>
  <si>
    <t>568-628</t>
  </si>
  <si>
    <t>Sirianni F.</t>
  </si>
  <si>
    <t>426-701</t>
  </si>
  <si>
    <t>631-518</t>
  </si>
  <si>
    <t>519-518</t>
  </si>
  <si>
    <t>615-607</t>
  </si>
  <si>
    <t>675-695</t>
  </si>
  <si>
    <t>634-626</t>
  </si>
  <si>
    <t>707-658</t>
  </si>
  <si>
    <t>671-735</t>
  </si>
  <si>
    <t>522-571</t>
  </si>
  <si>
    <t>611-721</t>
  </si>
  <si>
    <t>619-589</t>
  </si>
  <si>
    <t>607-709</t>
  </si>
  <si>
    <t>721-578</t>
  </si>
  <si>
    <t>714-496</t>
  </si>
  <si>
    <t>472-711</t>
  </si>
  <si>
    <t>580-525</t>
  </si>
  <si>
    <t>725-646</t>
  </si>
  <si>
    <t>621-689</t>
  </si>
  <si>
    <t>439-784</t>
  </si>
  <si>
    <t>507-497</t>
  </si>
  <si>
    <t>548-573</t>
  </si>
  <si>
    <t>496-758</t>
  </si>
  <si>
    <t>647-641</t>
  </si>
  <si>
    <t>549-781</t>
  </si>
  <si>
    <t>16'</t>
  </si>
  <si>
    <t>661-480</t>
  </si>
  <si>
    <t>619-524</t>
  </si>
  <si>
    <t>652-647</t>
  </si>
  <si>
    <t>Rating ELO</t>
  </si>
  <si>
    <t>Coefficiente K pari a 20</t>
  </si>
  <si>
    <t>A partire dall'1.1.2008</t>
  </si>
  <si>
    <t>Romano E. (1200)</t>
  </si>
  <si>
    <t>Bellini E. (1200)</t>
  </si>
  <si>
    <t xml:space="preserve"> </t>
  </si>
  <si>
    <t>Sirianni F. (1200)</t>
  </si>
  <si>
    <t>Cacciapuoti G. (1200)</t>
  </si>
  <si>
    <t>Romano E. (1190)</t>
  </si>
  <si>
    <t>De Landro D. (1200)</t>
  </si>
  <si>
    <t>De Landro D. (1210)</t>
  </si>
  <si>
    <t>Sirianni F. (1210)</t>
  </si>
  <si>
    <t>Nardone R. (1200)</t>
  </si>
  <si>
    <t>Musollino M. (1200)</t>
  </si>
  <si>
    <t>Bellini E. (1210)</t>
  </si>
  <si>
    <t>Cacciapuoti G. (1190)</t>
  </si>
  <si>
    <t>Musollino M. (1180)</t>
  </si>
  <si>
    <t>De Landro D. (1230)</t>
  </si>
  <si>
    <t>Serrano R. (1200)</t>
  </si>
  <si>
    <t>Cacciapuoti G. (1180)</t>
  </si>
  <si>
    <t>Sirianni F. (1230)</t>
  </si>
  <si>
    <t>Serrano R. (1190)</t>
  </si>
  <si>
    <t>Brognoli D. (1200)</t>
  </si>
  <si>
    <t>Bellini E. (1230)</t>
  </si>
  <si>
    <t>Serrano R. (1164)</t>
  </si>
  <si>
    <t>Romano E. (1210)</t>
  </si>
  <si>
    <t>Sirianni F. (1246)</t>
  </si>
  <si>
    <t>D'Ambrosio R. (1200)</t>
  </si>
  <si>
    <t>Serrano R. (1140)</t>
  </si>
  <si>
    <t>Romano E. (1198)</t>
  </si>
  <si>
    <t>Cozzolino C. (1200)</t>
  </si>
  <si>
    <t>Sirianni F.  (1272)</t>
  </si>
  <si>
    <t>De Landro D. (1218)</t>
  </si>
  <si>
    <t>Colacino A. (1200)</t>
  </si>
  <si>
    <t>Di Leva A. (1200)</t>
  </si>
  <si>
    <t>Sirianni F. (1280)</t>
  </si>
  <si>
    <t>Sirianni F. (1288)</t>
  </si>
  <si>
    <t>Nardone R. (1226)</t>
  </si>
  <si>
    <t>Cacciapuoti G. (1170)</t>
  </si>
  <si>
    <t>Sirianni F. (1292)</t>
  </si>
  <si>
    <t>Romano E. (1188)</t>
  </si>
  <si>
    <t>De Landro D. (1224)</t>
  </si>
  <si>
    <t>Sirianni F. (1306)</t>
  </si>
  <si>
    <t>Cacciapuoti G. (1164)</t>
  </si>
  <si>
    <t>Romano E. (1180)</t>
  </si>
  <si>
    <t>Colacino A. (1202)</t>
  </si>
  <si>
    <t>De Landro D. (1236)</t>
  </si>
  <si>
    <t>Romano E. (1214)</t>
  </si>
  <si>
    <t>Sirianni F.  (1288)</t>
  </si>
  <si>
    <t>Sirianni F. (1304)</t>
  </si>
  <si>
    <t>Cacciapuoti G. (1136)</t>
  </si>
  <si>
    <t>Sirianni F.  (1304)</t>
  </si>
  <si>
    <t>Sirianni F. (1320)</t>
  </si>
  <si>
    <t>Nardone R. (1228)</t>
  </si>
  <si>
    <t>Romano E. (1170)</t>
  </si>
  <si>
    <t>Bellini E.  (1240)</t>
  </si>
  <si>
    <t>De Landro D. (1252)</t>
  </si>
  <si>
    <t>Sirianni F. (1308)</t>
  </si>
  <si>
    <t>Romano E. (1154)</t>
  </si>
  <si>
    <t>Nardone R. (1220)</t>
  </si>
  <si>
    <t>Cacciapuoti G. (1148)</t>
  </si>
  <si>
    <t>Sirianni F.  (1308)</t>
  </si>
  <si>
    <t>Sirianni F.  (1310)</t>
  </si>
  <si>
    <t>De Landro D. (1272)</t>
  </si>
  <si>
    <t>Romano E. (1168)</t>
  </si>
  <si>
    <t>Cacciapuoti G. (1132)</t>
  </si>
  <si>
    <t>Sirianni F. (1310)</t>
  </si>
  <si>
    <t>Bellini E.  (1260)</t>
  </si>
  <si>
    <t>De Landro D. (1288)</t>
  </si>
  <si>
    <t>Cacciapuoti G. (1114)</t>
  </si>
  <si>
    <t>Sirianni F. (1296)</t>
  </si>
  <si>
    <t>V</t>
  </si>
  <si>
    <t>N</t>
  </si>
  <si>
    <t>P</t>
  </si>
  <si>
    <t>Tot</t>
  </si>
  <si>
    <t>Partite</t>
  </si>
  <si>
    <r>
      <t xml:space="preserve">Duplicato: 1) Bellini E. </t>
    </r>
    <r>
      <rPr>
        <b/>
        <sz val="10"/>
        <rFont val="Calibri"/>
        <family val="2"/>
      </rPr>
      <t>1423</t>
    </r>
    <r>
      <rPr>
        <sz val="10"/>
        <rFont val="Calibri"/>
        <family val="2"/>
      </rPr>
      <t xml:space="preserve"> 2) Sirianni F. </t>
    </r>
    <r>
      <rPr>
        <b/>
        <sz val="10"/>
        <rFont val="Calibri"/>
        <family val="2"/>
      </rPr>
      <t>1419</t>
    </r>
    <r>
      <rPr>
        <sz val="10"/>
        <rFont val="Calibri"/>
        <family val="2"/>
      </rPr>
      <t xml:space="preserve"> 3) D'Ambrosio R.</t>
    </r>
    <r>
      <rPr>
        <b/>
        <sz val="10"/>
        <rFont val="Calibri"/>
        <family val="2"/>
      </rPr>
      <t xml:space="preserve"> 1385</t>
    </r>
  </si>
  <si>
    <r>
      <t xml:space="preserve">Duplicato: 1) Bellini E. </t>
    </r>
    <r>
      <rPr>
        <b/>
        <sz val="10"/>
        <rFont val="Calibri"/>
        <family val="2"/>
      </rPr>
      <t>1473</t>
    </r>
    <r>
      <rPr>
        <sz val="10"/>
        <rFont val="Calibri"/>
        <family val="2"/>
      </rPr>
      <t xml:space="preserve"> 2) Sirianni F. </t>
    </r>
    <r>
      <rPr>
        <b/>
        <sz val="10"/>
        <rFont val="Calibri"/>
        <family val="2"/>
      </rPr>
      <t>1391</t>
    </r>
    <r>
      <rPr>
        <sz val="10"/>
        <rFont val="Calibri"/>
        <family val="2"/>
      </rPr>
      <t xml:space="preserve"> 3) Romano E. </t>
    </r>
    <r>
      <rPr>
        <b/>
        <sz val="10"/>
        <rFont val="Calibri"/>
        <family val="2"/>
      </rPr>
      <t>1258</t>
    </r>
    <r>
      <rPr>
        <sz val="10"/>
        <rFont val="Calibri"/>
        <family val="2"/>
      </rPr>
      <t xml:space="preserve"> 4) De Landro D. </t>
    </r>
    <r>
      <rPr>
        <b/>
        <sz val="10"/>
        <rFont val="Calibri"/>
        <family val="2"/>
      </rPr>
      <t>1049</t>
    </r>
  </si>
  <si>
    <r>
      <t xml:space="preserve">Duplicato: 1) Bellini E. </t>
    </r>
    <r>
      <rPr>
        <b/>
        <sz val="10"/>
        <rFont val="Calibri"/>
        <family val="2"/>
      </rPr>
      <t>1026</t>
    </r>
    <r>
      <rPr>
        <sz val="10"/>
        <rFont val="Calibri"/>
        <family val="2"/>
      </rPr>
      <t xml:space="preserve"> &amp; Sirianni F. </t>
    </r>
    <r>
      <rPr>
        <b/>
        <sz val="10"/>
        <rFont val="Calibri"/>
        <family val="2"/>
      </rPr>
      <t>1026</t>
    </r>
    <r>
      <rPr>
        <sz val="10"/>
        <rFont val="Calibri"/>
        <family val="2"/>
      </rPr>
      <t xml:space="preserve"> 3) Romano E. </t>
    </r>
    <r>
      <rPr>
        <b/>
        <sz val="10"/>
        <rFont val="Calibri"/>
        <family val="2"/>
      </rPr>
      <t>916</t>
    </r>
    <r>
      <rPr>
        <sz val="10"/>
        <rFont val="Calibri"/>
        <family val="2"/>
      </rPr>
      <t xml:space="preserve"> 4) Cozzolino C. </t>
    </r>
    <r>
      <rPr>
        <b/>
        <sz val="10"/>
        <rFont val="Calibri"/>
        <family val="2"/>
      </rPr>
      <t>576</t>
    </r>
  </si>
  <si>
    <r>
      <t xml:space="preserve">Duplicato: 1) Bellini E. </t>
    </r>
    <r>
      <rPr>
        <b/>
        <sz val="10"/>
        <rFont val="Calibri"/>
        <family val="2"/>
      </rPr>
      <t>769</t>
    </r>
    <r>
      <rPr>
        <sz val="10"/>
        <rFont val="Calibri"/>
        <family val="2"/>
      </rPr>
      <t xml:space="preserve"> 2) Sirianni F. </t>
    </r>
    <r>
      <rPr>
        <b/>
        <sz val="10"/>
        <rFont val="Calibri"/>
        <family val="2"/>
      </rPr>
      <t>615</t>
    </r>
    <r>
      <rPr>
        <sz val="10"/>
        <rFont val="Calibri"/>
        <family val="2"/>
      </rPr>
      <t xml:space="preserve"> 3) Romano E. </t>
    </r>
    <r>
      <rPr>
        <b/>
        <sz val="10"/>
        <rFont val="Calibri"/>
        <family val="2"/>
      </rPr>
      <t>468</t>
    </r>
    <r>
      <rPr>
        <sz val="10"/>
        <rFont val="Calibri"/>
        <family val="2"/>
      </rPr>
      <t xml:space="preserve"> 4) Cacciapuoti G. </t>
    </r>
    <r>
      <rPr>
        <b/>
        <sz val="10"/>
        <rFont val="Calibri"/>
        <family val="2"/>
      </rPr>
      <t xml:space="preserve">319 </t>
    </r>
    <r>
      <rPr>
        <sz val="10"/>
        <rFont val="Calibri"/>
        <family val="2"/>
      </rPr>
      <t>- (12 mani)</t>
    </r>
  </si>
  <si>
    <r>
      <t xml:space="preserve">Duplicato: 1) Bellini E. </t>
    </r>
    <r>
      <rPr>
        <b/>
        <sz val="10"/>
        <color indexed="8"/>
        <rFont val="Calibri"/>
        <family val="2"/>
      </rPr>
      <t>779</t>
    </r>
    <r>
      <rPr>
        <sz val="10"/>
        <color indexed="8"/>
        <rFont val="Calibri"/>
        <family val="2"/>
      </rPr>
      <t xml:space="preserve"> 2) Sirianni F. </t>
    </r>
    <r>
      <rPr>
        <b/>
        <sz val="10"/>
        <color indexed="8"/>
        <rFont val="Calibri"/>
        <family val="2"/>
      </rPr>
      <t>739</t>
    </r>
    <r>
      <rPr>
        <sz val="10"/>
        <color indexed="8"/>
        <rFont val="Calibri"/>
        <family val="2"/>
      </rPr>
      <t xml:space="preserve"> 3) Romano E. </t>
    </r>
    <r>
      <rPr>
        <b/>
        <sz val="10"/>
        <color indexed="8"/>
        <rFont val="Calibri"/>
        <family val="2"/>
      </rPr>
      <t>581</t>
    </r>
    <r>
      <rPr>
        <sz val="10"/>
        <color indexed="8"/>
        <rFont val="Calibri"/>
        <family val="2"/>
      </rPr>
      <t xml:space="preserve"> 4) Cacciapuoti G. </t>
    </r>
    <r>
      <rPr>
        <b/>
        <sz val="10"/>
        <color indexed="8"/>
        <rFont val="Calibri"/>
        <family val="2"/>
      </rPr>
      <t xml:space="preserve">410 </t>
    </r>
    <r>
      <rPr>
        <sz val="10"/>
        <color indexed="8"/>
        <rFont val="Calibri"/>
        <family val="2"/>
      </rPr>
      <t>- (15 mani)</t>
    </r>
  </si>
  <si>
    <t>654-669</t>
  </si>
  <si>
    <t>637-698</t>
  </si>
  <si>
    <t>807-356</t>
  </si>
  <si>
    <t>507-670</t>
  </si>
  <si>
    <t>790-462</t>
  </si>
  <si>
    <t>648-678</t>
  </si>
  <si>
    <t>Romano E. (1184)</t>
  </si>
  <si>
    <t>Leone S. (1200)</t>
  </si>
  <si>
    <t>Cacciapuoti G. (1108)</t>
  </si>
  <si>
    <t>623-634</t>
  </si>
  <si>
    <t>443-747</t>
  </si>
  <si>
    <t>690-572</t>
  </si>
  <si>
    <t>638-651</t>
  </si>
  <si>
    <t>De Landro D. (1284)</t>
  </si>
  <si>
    <t>Colacino A. (1210)</t>
  </si>
  <si>
    <t>Bellini E. (1272)</t>
  </si>
  <si>
    <t>698-629</t>
  </si>
  <si>
    <t>516-821</t>
  </si>
  <si>
    <r>
      <t xml:space="preserve">Duplicato: 1) Bellini E. </t>
    </r>
    <r>
      <rPr>
        <b/>
        <sz val="10"/>
        <color indexed="8"/>
        <rFont val="Calibri"/>
        <family val="2"/>
      </rPr>
      <t>625</t>
    </r>
    <r>
      <rPr>
        <sz val="10"/>
        <color indexed="8"/>
        <rFont val="Calibri"/>
        <family val="2"/>
      </rPr>
      <t xml:space="preserve"> 2) Romano E. </t>
    </r>
    <r>
      <rPr>
        <b/>
        <sz val="10"/>
        <color indexed="8"/>
        <rFont val="Calibri"/>
        <family val="2"/>
      </rPr>
      <t>596</t>
    </r>
    <r>
      <rPr>
        <sz val="10"/>
        <color indexed="8"/>
        <rFont val="Calibri"/>
        <family val="2"/>
      </rPr>
      <t xml:space="preserve"> 3) De Landro D. </t>
    </r>
    <r>
      <rPr>
        <b/>
        <sz val="10"/>
        <color indexed="8"/>
        <rFont val="Calibri"/>
        <family val="2"/>
      </rPr>
      <t xml:space="preserve">590 - </t>
    </r>
    <r>
      <rPr>
        <sz val="10"/>
        <color indexed="8"/>
        <rFont val="Calibri"/>
        <family val="2"/>
      </rPr>
      <t>(12 mani)</t>
    </r>
  </si>
  <si>
    <t>731-467</t>
  </si>
  <si>
    <t>656-544</t>
  </si>
  <si>
    <t>523-558</t>
  </si>
  <si>
    <t>657-677</t>
  </si>
  <si>
    <t>Sirianni F. (1316)</t>
  </si>
  <si>
    <t>De Landro D. (1282)</t>
  </si>
  <si>
    <t>Romano E. (1204)</t>
  </si>
  <si>
    <t>648-709</t>
  </si>
  <si>
    <t>547-455</t>
  </si>
  <si>
    <r>
      <t xml:space="preserve">Duplicato: 1) Romano E. </t>
    </r>
    <r>
      <rPr>
        <b/>
        <sz val="10"/>
        <color indexed="8"/>
        <rFont val="Calibri"/>
        <family val="2"/>
      </rPr>
      <t>676</t>
    </r>
    <r>
      <rPr>
        <sz val="10"/>
        <color indexed="8"/>
        <rFont val="Calibri"/>
        <family val="2"/>
      </rPr>
      <t xml:space="preserve"> 2) Bellini E. </t>
    </r>
    <r>
      <rPr>
        <b/>
        <sz val="10"/>
        <color indexed="8"/>
        <rFont val="Calibri"/>
        <family val="2"/>
      </rPr>
      <t>660</t>
    </r>
    <r>
      <rPr>
        <sz val="10"/>
        <color indexed="8"/>
        <rFont val="Calibri"/>
        <family val="2"/>
      </rPr>
      <t xml:space="preserve"> 3) Sirianni F. </t>
    </r>
    <r>
      <rPr>
        <b/>
        <sz val="10"/>
        <color indexed="8"/>
        <rFont val="Calibri"/>
        <family val="2"/>
      </rPr>
      <t xml:space="preserve">623 - </t>
    </r>
    <r>
      <rPr>
        <sz val="10"/>
        <color indexed="8"/>
        <rFont val="Calibri"/>
        <family val="2"/>
      </rPr>
      <t>(12 mani)</t>
    </r>
  </si>
  <si>
    <t>Colacino A. (1188)</t>
  </si>
  <si>
    <t>Cacciapuoti G. (1088)</t>
  </si>
  <si>
    <t>De Landro D. (1298)</t>
  </si>
  <si>
    <t>588-547</t>
  </si>
  <si>
    <t>645-523</t>
  </si>
  <si>
    <t>688-637</t>
  </si>
  <si>
    <t>Sirianni F. (1314)</t>
  </si>
  <si>
    <t>De Landro D. (1306)</t>
  </si>
  <si>
    <t>Romano E. (1196)</t>
  </si>
  <si>
    <t>662-767</t>
  </si>
  <si>
    <t>588-622</t>
  </si>
  <si>
    <t>657-565</t>
  </si>
  <si>
    <t>840-648</t>
  </si>
  <si>
    <t>474-521</t>
  </si>
  <si>
    <t>571-741</t>
  </si>
  <si>
    <t>673-576</t>
  </si>
  <si>
    <t>20'</t>
  </si>
  <si>
    <t>717-568</t>
  </si>
  <si>
    <t>Sirianni F. (1324)</t>
  </si>
  <si>
    <t>De Landro D. (1304)</t>
  </si>
  <si>
    <t>Colacino A. (1168)</t>
  </si>
  <si>
    <t>Bellini E. (1284)</t>
  </si>
  <si>
    <r>
      <t xml:space="preserve">Sirianni F. </t>
    </r>
    <r>
      <rPr>
        <sz val="8"/>
        <rFont val="Calibri"/>
        <family val="2"/>
      </rPr>
      <t>(12')</t>
    </r>
  </si>
  <si>
    <r>
      <t xml:space="preserve">Spedaliere M. </t>
    </r>
    <r>
      <rPr>
        <sz val="8"/>
        <rFont val="Calibri"/>
        <family val="2"/>
      </rPr>
      <t>(18')</t>
    </r>
  </si>
  <si>
    <t>636-739</t>
  </si>
  <si>
    <t>473-583</t>
  </si>
  <si>
    <t>485-591</t>
  </si>
  <si>
    <t>513-640</t>
  </si>
  <si>
    <t>479-826</t>
  </si>
  <si>
    <t>751-519</t>
  </si>
  <si>
    <t>688-564</t>
  </si>
  <si>
    <t>10-11 novembre 2007</t>
  </si>
  <si>
    <t>687-502</t>
  </si>
  <si>
    <t>575-606</t>
  </si>
  <si>
    <t>Gianni A.</t>
  </si>
  <si>
    <t>516-491</t>
  </si>
  <si>
    <t>454-673</t>
  </si>
  <si>
    <t>576-500</t>
  </si>
  <si>
    <t>663-666</t>
  </si>
  <si>
    <t>659-519</t>
  </si>
  <si>
    <t>8'</t>
  </si>
  <si>
    <t>Gianni A. (1200)</t>
  </si>
  <si>
    <t>Musollino M. (1160)</t>
  </si>
  <si>
    <t>Bellini E. (1298)</t>
  </si>
  <si>
    <t>Sirianni F. (1354)</t>
  </si>
  <si>
    <t>Bellini E. (1286)</t>
  </si>
  <si>
    <t>Cacciapuoti G. (1098)</t>
  </si>
  <si>
    <t>Sirianni F. (1342)</t>
  </si>
  <si>
    <t>Cacciapuoti G. (1092)</t>
  </si>
  <si>
    <t>De Landro D. (1276)</t>
  </si>
  <si>
    <t>Romano E. (1206)</t>
  </si>
  <si>
    <t>748-408</t>
  </si>
  <si>
    <t>Spedaliere M. (1200)</t>
  </si>
  <si>
    <t>557-717</t>
  </si>
  <si>
    <t>675-548</t>
  </si>
  <si>
    <t>530-657</t>
  </si>
  <si>
    <t>638-860</t>
  </si>
  <si>
    <t>660-662</t>
  </si>
  <si>
    <t>557-709</t>
  </si>
  <si>
    <t>Romano E. (1220)</t>
  </si>
  <si>
    <t>Sirianni. F.</t>
  </si>
  <si>
    <t>641-545</t>
  </si>
  <si>
    <t>428-768</t>
  </si>
  <si>
    <t>597-700</t>
  </si>
  <si>
    <t>710-586</t>
  </si>
  <si>
    <t>635-653</t>
  </si>
  <si>
    <t>513-541</t>
  </si>
  <si>
    <t>Sirianni F. (1360)</t>
  </si>
  <si>
    <t>Cacciapuoti G. (1100)</t>
  </si>
  <si>
    <t>De Landro D. (1314)</t>
  </si>
  <si>
    <t>Romano E. (1212)</t>
  </si>
  <si>
    <t>Musollino M. (1134)</t>
  </si>
  <si>
    <t>701-494</t>
  </si>
  <si>
    <t>634-526</t>
  </si>
  <si>
    <t>714-623</t>
  </si>
  <si>
    <t>De Landro D. (1318)</t>
  </si>
  <si>
    <t>Colacino A. (1150)</t>
  </si>
  <si>
    <t>Romano E. (1232)</t>
  </si>
  <si>
    <t>776-527</t>
  </si>
  <si>
    <t>530-739</t>
  </si>
  <si>
    <t>624-762</t>
  </si>
  <si>
    <t>Romano E. (1244)</t>
  </si>
  <si>
    <t>612-704</t>
  </si>
  <si>
    <t>759-642</t>
  </si>
  <si>
    <t>541-502</t>
  </si>
  <si>
    <t>721-776</t>
  </si>
  <si>
    <t>615-605</t>
  </si>
  <si>
    <t>781-445</t>
  </si>
  <si>
    <t>638-696</t>
  </si>
  <si>
    <t>691-549</t>
  </si>
  <si>
    <t>533-528</t>
  </si>
  <si>
    <t>467-824</t>
  </si>
  <si>
    <t>576-591</t>
  </si>
  <si>
    <t>Romano E. (1240)</t>
  </si>
  <si>
    <t>Leone S. (1194)</t>
  </si>
  <si>
    <t>Romano E. (1260)</t>
  </si>
  <si>
    <t>712-527</t>
  </si>
  <si>
    <t>756-505</t>
  </si>
  <si>
    <t>687-626</t>
  </si>
  <si>
    <t>Sirianni F. (1356)</t>
  </si>
  <si>
    <r>
      <t>Duplicato: 1</t>
    </r>
    <r>
      <rPr>
        <sz val="10"/>
        <rFont val="Calibri"/>
        <family val="2"/>
      </rPr>
      <t xml:space="preserve">) Sirianni F. </t>
    </r>
    <r>
      <rPr>
        <b/>
        <sz val="10"/>
        <rFont val="Calibri"/>
        <family val="2"/>
      </rPr>
      <t>667</t>
    </r>
    <r>
      <rPr>
        <sz val="10"/>
        <rFont val="Calibri"/>
        <family val="2"/>
      </rPr>
      <t xml:space="preserve"> 2) Romano E. </t>
    </r>
    <r>
      <rPr>
        <b/>
        <sz val="10"/>
        <rFont val="Calibri"/>
        <family val="2"/>
      </rPr>
      <t>558</t>
    </r>
    <r>
      <rPr>
        <sz val="10"/>
        <rFont val="Calibri"/>
        <family val="2"/>
      </rPr>
      <t xml:space="preserve"> 3) Leone S. </t>
    </r>
    <r>
      <rPr>
        <b/>
        <sz val="10"/>
        <rFont val="Calibri"/>
        <family val="2"/>
      </rPr>
      <t>335</t>
    </r>
    <r>
      <rPr>
        <sz val="10"/>
        <rFont val="Calibri"/>
        <family val="2"/>
      </rPr>
      <t xml:space="preserve"> 4) Cacciapuoti G. </t>
    </r>
    <r>
      <rPr>
        <b/>
        <sz val="10"/>
        <rFont val="Calibri"/>
        <family val="2"/>
      </rPr>
      <t xml:space="preserve">332 </t>
    </r>
    <r>
      <rPr>
        <sz val="10"/>
        <rFont val="Calibri"/>
        <family val="2"/>
      </rPr>
      <t>- (12 mani)</t>
    </r>
  </si>
  <si>
    <t>643-494</t>
  </si>
  <si>
    <t>542-685</t>
  </si>
  <si>
    <t>645-566</t>
  </si>
  <si>
    <t>682-502</t>
  </si>
  <si>
    <t>396-758</t>
  </si>
  <si>
    <t>632-588</t>
  </si>
  <si>
    <t>Sirianni F. (1380)</t>
  </si>
  <si>
    <t>Leone S. (1218)</t>
  </si>
  <si>
    <t>De Landro D. (1290)</t>
  </si>
  <si>
    <t>715-579</t>
  </si>
  <si>
    <t>710-581</t>
  </si>
  <si>
    <t>677-663</t>
  </si>
  <si>
    <t>687-532</t>
  </si>
  <si>
    <t>529-763</t>
  </si>
  <si>
    <t>600-626</t>
  </si>
  <si>
    <t>443-712</t>
  </si>
  <si>
    <t>Sirianni F. (1392)</t>
  </si>
  <si>
    <t>De Landro D. (1322)</t>
  </si>
  <si>
    <t>Avolio I. (1200)</t>
  </si>
  <si>
    <t>612-579</t>
  </si>
  <si>
    <t>649-659</t>
  </si>
  <si>
    <t>539-712</t>
  </si>
  <si>
    <t>641-424</t>
  </si>
  <si>
    <t>623-564</t>
  </si>
  <si>
    <t>731-698</t>
  </si>
  <si>
    <t>768-547</t>
  </si>
  <si>
    <t>559-603</t>
  </si>
  <si>
    <t>Avolio I. (1198)</t>
  </si>
  <si>
    <t>Sirianni F. (1400)</t>
  </si>
  <si>
    <t>Cozzolino C. (1190)</t>
  </si>
  <si>
    <t>745-676</t>
  </si>
  <si>
    <t>731-730</t>
  </si>
  <si>
    <t>Sirianni F. (1398)</t>
  </si>
  <si>
    <t>Leone S. (1204)</t>
  </si>
  <si>
    <t>533-682</t>
  </si>
  <si>
    <t>657-593</t>
  </si>
  <si>
    <t>Sirianni F. (1410)</t>
  </si>
  <si>
    <t>856-590</t>
  </si>
  <si>
    <t>598-784</t>
  </si>
  <si>
    <t>Leone S. (1192)</t>
  </si>
  <si>
    <t>Sirianni F. (1406)</t>
  </si>
  <si>
    <t>746-639</t>
  </si>
  <si>
    <t>417-620</t>
  </si>
  <si>
    <t>663-676</t>
  </si>
  <si>
    <t>510-602</t>
  </si>
  <si>
    <t>620-648</t>
  </si>
  <si>
    <t>Sirianni F. (1414)</t>
  </si>
  <si>
    <t>Sirianni F. (1418)</t>
  </si>
  <si>
    <t>Cacciapuoti G. (1082)</t>
  </si>
  <si>
    <t>Romano E. (1186)</t>
  </si>
  <si>
    <t>650-606</t>
  </si>
  <si>
    <t>585-453</t>
  </si>
  <si>
    <t>711-643</t>
  </si>
  <si>
    <t>588-691</t>
  </si>
  <si>
    <t>578-599</t>
  </si>
  <si>
    <t>Sirianni F. (1412)</t>
  </si>
  <si>
    <t>De Landro D. (1302)</t>
  </si>
  <si>
    <t>Cacciapuoti G. (1078)</t>
  </si>
  <si>
    <t>Leone S. (1184)</t>
  </si>
  <si>
    <t>678-564</t>
  </si>
  <si>
    <t>599-652</t>
  </si>
  <si>
    <t>Sirianni F. (1430)</t>
  </si>
  <si>
    <t>De Landro D. (1286)</t>
  </si>
  <si>
    <t>Onero T.</t>
  </si>
  <si>
    <t>624-514</t>
  </si>
  <si>
    <t>Onero T. (1200)</t>
  </si>
  <si>
    <t>746-603</t>
  </si>
  <si>
    <t>618-542</t>
  </si>
  <si>
    <t>685-596</t>
  </si>
  <si>
    <t>516-732</t>
  </si>
  <si>
    <t>717-619</t>
  </si>
  <si>
    <t>782-698</t>
  </si>
  <si>
    <t>557-718</t>
  </si>
  <si>
    <t>647-727</t>
  </si>
  <si>
    <t>605-543</t>
  </si>
  <si>
    <t>662-542</t>
  </si>
  <si>
    <t>274-513</t>
  </si>
  <si>
    <t>511-543</t>
  </si>
  <si>
    <t>Sirianni F. (1420)</t>
  </si>
  <si>
    <t>Sirianni F. (1424)</t>
  </si>
  <si>
    <t>De Landro D. (1308)</t>
  </si>
  <si>
    <t>Cacciapuoti G. (1076)</t>
  </si>
  <si>
    <t>Romano E. (1194)</t>
  </si>
  <si>
    <t>Sirianni F. (1422)</t>
  </si>
  <si>
    <t>De Landro D. (1316)</t>
  </si>
  <si>
    <t>Nardone R. (1218)</t>
  </si>
  <si>
    <t>Cacciapuoti G. (1074)</t>
  </si>
  <si>
    <t>566-665</t>
  </si>
  <si>
    <t>576-805</t>
  </si>
  <si>
    <t>Leone S. (1180)</t>
  </si>
  <si>
    <t>615-648</t>
  </si>
  <si>
    <t>700-626</t>
  </si>
  <si>
    <t>554-669</t>
  </si>
  <si>
    <t>Sirianni F. (1432)</t>
  </si>
  <si>
    <t>487-638</t>
  </si>
  <si>
    <t>692-590</t>
  </si>
  <si>
    <t>708-647</t>
  </si>
  <si>
    <t>Sirianni F. (1436)</t>
  </si>
  <si>
    <t>Sirianni F. (1444)</t>
  </si>
  <si>
    <t>567-696</t>
  </si>
  <si>
    <t>656-564</t>
  </si>
  <si>
    <t>608-725</t>
  </si>
  <si>
    <t>De Landro D. (1312)</t>
  </si>
  <si>
    <t>Sirianni F. (1450)</t>
  </si>
  <si>
    <t>Cacciapuoti G. (1066)</t>
  </si>
  <si>
    <t>De Santo G.</t>
  </si>
  <si>
    <t>457-439</t>
  </si>
  <si>
    <t>De Santo G. (1200)</t>
  </si>
  <si>
    <t>Cacciapuoti G. (1064)</t>
  </si>
  <si>
    <t>%</t>
  </si>
  <si>
    <t>654-593</t>
  </si>
  <si>
    <t>570-769</t>
  </si>
  <si>
    <t>635-744</t>
  </si>
  <si>
    <t>690-351</t>
  </si>
  <si>
    <t>Doganiero G.</t>
  </si>
  <si>
    <t>306-464</t>
  </si>
  <si>
    <t>Bellini (1320)</t>
  </si>
  <si>
    <t>Sirianni (1458)</t>
  </si>
  <si>
    <t>De Landro (1312)</t>
  </si>
  <si>
    <t>De Santo (1206)</t>
  </si>
  <si>
    <t>Doganiero (1200)</t>
  </si>
  <si>
    <t>589-519</t>
  </si>
  <si>
    <t>443-530</t>
  </si>
  <si>
    <t>664-559</t>
  </si>
  <si>
    <t>De Landro (1304)</t>
  </si>
  <si>
    <t>De Santo (1208)</t>
  </si>
  <si>
    <t>Sirianni (1450)</t>
  </si>
  <si>
    <t>Romano (1182)</t>
  </si>
  <si>
    <t>Nardone (1208)</t>
  </si>
  <si>
    <t>654-619</t>
  </si>
  <si>
    <t>828-514</t>
  </si>
  <si>
    <t>643-663</t>
  </si>
  <si>
    <t>728-459</t>
  </si>
  <si>
    <t>540-371</t>
  </si>
  <si>
    <t>847-397</t>
  </si>
  <si>
    <t>De Ruberto V.</t>
  </si>
  <si>
    <t>525-588</t>
  </si>
  <si>
    <t>424-605</t>
  </si>
  <si>
    <t>Bellini (1344)</t>
  </si>
  <si>
    <t>Sirianni (1454)</t>
  </si>
  <si>
    <t>Cacciapuoti (1058)</t>
  </si>
  <si>
    <t>Romano (1192)</t>
  </si>
  <si>
    <t>De Santo (1196)</t>
  </si>
  <si>
    <t>De Ruberto (1200)</t>
  </si>
  <si>
    <t>1-2 giugno 2009</t>
  </si>
  <si>
    <t>732-544</t>
  </si>
  <si>
    <t>680-570</t>
  </si>
  <si>
    <t>635-698</t>
  </si>
  <si>
    <t>609-715</t>
  </si>
  <si>
    <t>746-511</t>
  </si>
  <si>
    <t>604-641</t>
  </si>
  <si>
    <t>551-745</t>
  </si>
  <si>
    <t>803-687</t>
  </si>
  <si>
    <t>695-576</t>
  </si>
  <si>
    <t>596-598</t>
  </si>
  <si>
    <t>580-534</t>
  </si>
  <si>
    <t>586-556</t>
  </si>
  <si>
    <t>655-622</t>
  </si>
  <si>
    <t>546-597</t>
  </si>
  <si>
    <t>602-683</t>
  </si>
  <si>
    <t>651-752</t>
  </si>
  <si>
    <t>777-665</t>
  </si>
  <si>
    <t>625-709</t>
  </si>
  <si>
    <t>657-618</t>
  </si>
  <si>
    <t>572-727</t>
  </si>
  <si>
    <t>594-449</t>
  </si>
  <si>
    <t>639-613</t>
  </si>
  <si>
    <t>591-709</t>
  </si>
  <si>
    <t>461-745</t>
  </si>
  <si>
    <t>595-747</t>
  </si>
  <si>
    <t>665-502</t>
  </si>
  <si>
    <t>531-554</t>
  </si>
  <si>
    <t>598-506</t>
  </si>
  <si>
    <t>738-563</t>
  </si>
  <si>
    <t>Sirianni (1432)</t>
  </si>
  <si>
    <t>De Landro (1322)</t>
  </si>
  <si>
    <t>De Santo (1152)</t>
  </si>
  <si>
    <t>Cacciapuoti (1068)</t>
  </si>
  <si>
    <t>793-541</t>
  </si>
  <si>
    <t>542-339</t>
  </si>
  <si>
    <t>Sirianni (1452)</t>
  </si>
  <si>
    <t>De Santo (1136)</t>
  </si>
  <si>
    <t>Doganiero (1190)</t>
  </si>
  <si>
    <t>Cacciapuoti (1076)</t>
  </si>
  <si>
    <t>707-621</t>
  </si>
  <si>
    <t>569-361</t>
  </si>
  <si>
    <t>De Landro (1310)</t>
  </si>
  <si>
    <t>De Ruberto (1206)</t>
  </si>
  <si>
    <t>De Santo (1148)</t>
  </si>
  <si>
    <t>625-604</t>
  </si>
  <si>
    <t>860-632</t>
  </si>
  <si>
    <t>644-675</t>
  </si>
  <si>
    <t>248-674</t>
  </si>
  <si>
    <t>513-728</t>
  </si>
  <si>
    <t>Sirianni (1460)</t>
  </si>
  <si>
    <t>Bellini (1390)</t>
  </si>
  <si>
    <t>De Santo (1140)</t>
  </si>
  <si>
    <t>690-633</t>
  </si>
  <si>
    <t>500-667</t>
  </si>
  <si>
    <t>597-553</t>
  </si>
  <si>
    <t>Marano G.</t>
  </si>
  <si>
    <t>271-707</t>
  </si>
  <si>
    <t>587-694</t>
  </si>
  <si>
    <t>660-711</t>
  </si>
  <si>
    <t>624-704</t>
  </si>
  <si>
    <t>674-646</t>
  </si>
  <si>
    <t>733-622</t>
  </si>
  <si>
    <t>640-656</t>
  </si>
  <si>
    <t>613-515</t>
  </si>
  <si>
    <t>738-553</t>
  </si>
  <si>
    <t>608-521</t>
  </si>
  <si>
    <t>439-794</t>
  </si>
  <si>
    <t>diego (1330)</t>
  </si>
  <si>
    <t>eddi (1394)</t>
  </si>
  <si>
    <t>gianc (1074)</t>
  </si>
  <si>
    <t>erm (1196)</t>
  </si>
  <si>
    <t>marano (1200)</t>
  </si>
  <si>
    <t>leone (1174)</t>
  </si>
  <si>
    <t>de santo (1128)</t>
  </si>
  <si>
    <t>fausto (1442)</t>
  </si>
  <si>
    <t>erm (1198)</t>
  </si>
  <si>
    <t>fausto (1446)</t>
  </si>
  <si>
    <t>rino (1202)</t>
  </si>
  <si>
    <t>diego (1342)</t>
  </si>
  <si>
    <t>690-558</t>
  </si>
  <si>
    <t>878-483</t>
  </si>
  <si>
    <t>734-594</t>
  </si>
  <si>
    <t>501-343</t>
  </si>
  <si>
    <t>711-640</t>
  </si>
  <si>
    <t>750-676</t>
  </si>
  <si>
    <t>674-340</t>
  </si>
  <si>
    <t>726-662</t>
  </si>
  <si>
    <t>fau (1454)</t>
  </si>
  <si>
    <t>eddi (1382)</t>
  </si>
  <si>
    <t>diego (1348)</t>
  </si>
  <si>
    <t>marano (1188)</t>
  </si>
  <si>
    <t>gianc (1064)</t>
  </si>
  <si>
    <t>erm (1178)</t>
  </si>
  <si>
    <t>756-452</t>
  </si>
  <si>
    <t>736-501</t>
  </si>
  <si>
    <t>fau (1466)</t>
  </si>
  <si>
    <t>de santo (1132)</t>
  </si>
  <si>
    <t>diego (1326)</t>
  </si>
  <si>
    <t>651-380</t>
  </si>
  <si>
    <t>629-504</t>
  </si>
  <si>
    <t>629-591</t>
  </si>
  <si>
    <t>646-652</t>
  </si>
  <si>
    <t>diego (1332)</t>
  </si>
  <si>
    <t>eddi (1384)</t>
  </si>
  <si>
    <t>gianluca marano (1160)</t>
  </si>
  <si>
    <t>giancarlo (1092)</t>
  </si>
  <si>
    <t>erm (1188)</t>
  </si>
  <si>
    <t>fausto (1468)</t>
  </si>
  <si>
    <t>588-717</t>
  </si>
  <si>
    <t>753-553</t>
  </si>
  <si>
    <t>666-509</t>
  </si>
  <si>
    <t>684-686</t>
  </si>
  <si>
    <t>746-651</t>
  </si>
  <si>
    <t>609-564</t>
  </si>
  <si>
    <t>596-690</t>
  </si>
  <si>
    <t>718-611</t>
  </si>
  <si>
    <t>788-649</t>
  </si>
  <si>
    <t>566-690</t>
  </si>
  <si>
    <t>520-672</t>
  </si>
  <si>
    <t>688-581</t>
  </si>
  <si>
    <t>449-706</t>
  </si>
  <si>
    <t>655-693</t>
  </si>
  <si>
    <t>677-687</t>
  </si>
  <si>
    <t>681-649</t>
  </si>
  <si>
    <t>497-655</t>
  </si>
  <si>
    <t>575-647</t>
  </si>
  <si>
    <t>530-698</t>
  </si>
  <si>
    <t>699-663</t>
  </si>
  <si>
    <t>608-528</t>
  </si>
  <si>
    <t>fau (1452)</t>
  </si>
  <si>
    <t>derub (1214)</t>
  </si>
  <si>
    <t>val (1178)</t>
  </si>
  <si>
    <t>die (1344)</t>
  </si>
  <si>
    <t>fau (1460)</t>
  </si>
  <si>
    <t>rino (1212)</t>
  </si>
  <si>
    <t>rino (1232)</t>
  </si>
  <si>
    <t>fau (1464)</t>
  </si>
  <si>
    <t>raf (1198)</t>
  </si>
  <si>
    <t>887-502</t>
  </si>
  <si>
    <t>568-662</t>
  </si>
  <si>
    <t>571-549</t>
  </si>
  <si>
    <t>568-506</t>
  </si>
  <si>
    <t>fau (1428)</t>
  </si>
  <si>
    <t>mass (1180)</t>
  </si>
  <si>
    <t>carm (1178)</t>
  </si>
  <si>
    <t>erm (1174)</t>
  </si>
  <si>
    <t>ste (1182)</t>
  </si>
  <si>
    <t>616-732</t>
  </si>
  <si>
    <t>719-557</t>
  </si>
  <si>
    <t>fau (1416)</t>
  </si>
  <si>
    <t>diego (1356)</t>
  </si>
  <si>
    <t>fau (1424)</t>
  </si>
  <si>
    <t>612-649</t>
  </si>
  <si>
    <t>527-626</t>
  </si>
  <si>
    <t>648-584</t>
  </si>
  <si>
    <t>fau (1432)</t>
  </si>
  <si>
    <t>gianc (1086)</t>
  </si>
  <si>
    <t>stef (1178)</t>
  </si>
  <si>
    <t>die (1340)</t>
  </si>
  <si>
    <t>685-660</t>
  </si>
  <si>
    <t>699-720</t>
  </si>
  <si>
    <t>454-786</t>
  </si>
  <si>
    <t>532-553</t>
  </si>
  <si>
    <t>628-412</t>
  </si>
  <si>
    <t>688-497</t>
  </si>
  <si>
    <t>795-559</t>
  </si>
  <si>
    <t>574-580</t>
  </si>
  <si>
    <t>erm (1190)</t>
  </si>
  <si>
    <t>eddi (1388)</t>
  </si>
  <si>
    <t>enzo (1198)</t>
  </si>
  <si>
    <t>giu (1124)</t>
  </si>
  <si>
    <t>die (1336)</t>
  </si>
  <si>
    <t>682-483</t>
  </si>
  <si>
    <t>Doganiero V.</t>
  </si>
  <si>
    <t>561-411</t>
  </si>
  <si>
    <t>654-638</t>
  </si>
  <si>
    <t>547-603</t>
  </si>
  <si>
    <t>543-405</t>
  </si>
  <si>
    <t>465-783</t>
  </si>
  <si>
    <t>721-596</t>
  </si>
  <si>
    <t>fau (1412)</t>
  </si>
  <si>
    <t>enzo (1178)</t>
  </si>
  <si>
    <t>erm (1230)</t>
  </si>
  <si>
    <t>giuse (1124)</t>
  </si>
  <si>
    <t>valeria (1174)</t>
  </si>
  <si>
    <t>gianc (1082)</t>
  </si>
  <si>
    <t>711-583</t>
  </si>
  <si>
    <t>633-613</t>
  </si>
  <si>
    <t>718-679</t>
  </si>
  <si>
    <t>715-628</t>
  </si>
  <si>
    <t>574-605</t>
  </si>
  <si>
    <t>704-599</t>
  </si>
  <si>
    <t>635-776</t>
  </si>
  <si>
    <t>555-799</t>
  </si>
  <si>
    <t>enzo (1160)</t>
  </si>
  <si>
    <t>erm (1224)</t>
  </si>
  <si>
    <t>fau (1420)</t>
  </si>
  <si>
    <t>diego (1338)</t>
  </si>
  <si>
    <t>759-611</t>
  </si>
  <si>
    <t>630-601</t>
  </si>
  <si>
    <t>291-585</t>
  </si>
  <si>
    <t>erm (1220)</t>
  </si>
  <si>
    <t>valeria (1162)</t>
  </si>
  <si>
    <t>657-632</t>
  </si>
  <si>
    <t>527-614</t>
  </si>
  <si>
    <t>602-606</t>
  </si>
  <si>
    <t>641-591</t>
  </si>
  <si>
    <t>diego (1344)</t>
  </si>
  <si>
    <t>gianc (1088)</t>
  </si>
  <si>
    <t>enzo (1164)</t>
  </si>
  <si>
    <t>366-645</t>
  </si>
  <si>
    <t>669-527</t>
  </si>
  <si>
    <t>607-630</t>
  </si>
  <si>
    <t>488-524</t>
  </si>
  <si>
    <t>giu (1140)</t>
  </si>
  <si>
    <t>erm (1218)</t>
  </si>
  <si>
    <t>diego (1362)</t>
  </si>
  <si>
    <t>666-478</t>
  </si>
  <si>
    <t>498-614</t>
  </si>
  <si>
    <t>685-445</t>
  </si>
  <si>
    <t>529-686</t>
  </si>
  <si>
    <t>fau (1404)</t>
  </si>
  <si>
    <t>gius (1132)</t>
  </si>
  <si>
    <t>erm (1228)</t>
  </si>
  <si>
    <t>Annunziata C.</t>
  </si>
  <si>
    <t>441-651</t>
  </si>
  <si>
    <t>500-754</t>
  </si>
  <si>
    <t>587-491</t>
  </si>
  <si>
    <t>735-358</t>
  </si>
  <si>
    <t>445-699</t>
  </si>
  <si>
    <t>654-580</t>
  </si>
  <si>
    <t>gius (1116)</t>
  </si>
  <si>
    <t>gianc (1078)</t>
  </si>
  <si>
    <t>die (1372)</t>
  </si>
  <si>
    <t>ciro (1200)</t>
  </si>
  <si>
    <t>fau (1408)</t>
  </si>
  <si>
    <t>erm (1244)</t>
  </si>
  <si>
    <t>enzo (1158)</t>
  </si>
  <si>
    <t>575-670</t>
  </si>
  <si>
    <t>644-435</t>
  </si>
  <si>
    <t>573-826</t>
  </si>
  <si>
    <t>513-532</t>
  </si>
  <si>
    <t>ste (1194)</t>
  </si>
  <si>
    <t>enzo (1162)</t>
  </si>
  <si>
    <t>fau (1414)</t>
  </si>
  <si>
    <t>die (1382)</t>
  </si>
  <si>
    <t>pam (1200)</t>
  </si>
  <si>
    <t>684-418</t>
  </si>
  <si>
    <t>584-791</t>
  </si>
  <si>
    <t>412-618</t>
  </si>
  <si>
    <t>637-523</t>
  </si>
  <si>
    <t>589-501</t>
  </si>
  <si>
    <t>676-645</t>
  </si>
  <si>
    <t>657-664</t>
  </si>
  <si>
    <t>611-542</t>
  </si>
  <si>
    <t>735-584</t>
  </si>
  <si>
    <t>die (1370)</t>
  </si>
  <si>
    <t>pam (1210)</t>
  </si>
  <si>
    <t>erm (1232)</t>
  </si>
  <si>
    <t>val (1156)</t>
  </si>
  <si>
    <t>giu (1108)</t>
  </si>
  <si>
    <t>raff (1174)</t>
  </si>
  <si>
    <t>Delmonaco P.</t>
  </si>
  <si>
    <t>579-686</t>
  </si>
  <si>
    <t>618-625</t>
  </si>
  <si>
    <t>616-413</t>
  </si>
  <si>
    <t>816-481</t>
  </si>
  <si>
    <t>520-725</t>
  </si>
  <si>
    <t>541-538</t>
  </si>
  <si>
    <t>474-562</t>
  </si>
  <si>
    <t>530-576</t>
  </si>
  <si>
    <t>736-653</t>
  </si>
  <si>
    <t>464-825</t>
  </si>
  <si>
    <t>cuofy (1166)</t>
  </si>
  <si>
    <t>fau (1444)</t>
  </si>
  <si>
    <t>gianc (1068)</t>
  </si>
  <si>
    <t>erm (1266)</t>
  </si>
  <si>
    <t>ciro (1198)</t>
  </si>
  <si>
    <t>pam (1172)</t>
  </si>
  <si>
    <t>enzo (1174)</t>
  </si>
  <si>
    <t>607-569</t>
  </si>
  <si>
    <t>577-483</t>
  </si>
  <si>
    <t>743-368</t>
  </si>
  <si>
    <t>525-782</t>
  </si>
  <si>
    <t>578-643</t>
  </si>
  <si>
    <t>pam (1160)</t>
  </si>
  <si>
    <t>die (1380)</t>
  </si>
  <si>
    <t>giu (1068)</t>
  </si>
  <si>
    <t>gian (1064)</t>
  </si>
  <si>
    <t>erm (1294)</t>
  </si>
  <si>
    <t>589-645</t>
  </si>
  <si>
    <t>829-487</t>
  </si>
  <si>
    <t>599-596</t>
  </si>
  <si>
    <t>644-489</t>
  </si>
  <si>
    <t>617-397</t>
  </si>
  <si>
    <t>513-591</t>
  </si>
  <si>
    <t>816-424</t>
  </si>
  <si>
    <t>447-666</t>
  </si>
  <si>
    <t>die (1368)</t>
  </si>
  <si>
    <t>erm (1298)</t>
  </si>
  <si>
    <t>ciro (1182)</t>
  </si>
  <si>
    <t>raf (1174)</t>
  </si>
  <si>
    <t>gianc (1052)</t>
  </si>
  <si>
    <t>661-725</t>
  </si>
  <si>
    <t>441-460</t>
  </si>
  <si>
    <t>523-404</t>
  </si>
  <si>
    <t>534-618</t>
  </si>
  <si>
    <t>620-634</t>
  </si>
  <si>
    <t>539-762</t>
  </si>
  <si>
    <t>603-681</t>
  </si>
  <si>
    <t>717-666</t>
  </si>
  <si>
    <t>801-409</t>
  </si>
  <si>
    <t>622-545</t>
  </si>
  <si>
    <t>erm (1290)</t>
  </si>
  <si>
    <t>ciro (1192)</t>
  </si>
  <si>
    <t>enzo (1172)</t>
  </si>
  <si>
    <t>gian (1046)</t>
  </si>
  <si>
    <t>pam (1168)</t>
  </si>
  <si>
    <t>giu (1074)</t>
  </si>
  <si>
    <t>487-600</t>
  </si>
  <si>
    <t>656-518</t>
  </si>
  <si>
    <t>538-588</t>
  </si>
  <si>
    <t>639-503</t>
  </si>
  <si>
    <t>680-541</t>
  </si>
  <si>
    <t>576-756</t>
  </si>
  <si>
    <t>545-636</t>
  </si>
  <si>
    <t>475-621</t>
  </si>
  <si>
    <t>534-593</t>
  </si>
  <si>
    <t>503-648</t>
  </si>
  <si>
    <t>ivy (1192)</t>
  </si>
  <si>
    <t>die (1386)</t>
  </si>
  <si>
    <t>pam (1158)</t>
  </si>
  <si>
    <t>gian (1056)</t>
  </si>
  <si>
    <t>erm (1316)</t>
  </si>
  <si>
    <t>raf (1178)</t>
  </si>
  <si>
    <t>525-712</t>
  </si>
  <si>
    <t>598-585</t>
  </si>
  <si>
    <t>681-564</t>
  </si>
  <si>
    <t>750-652</t>
  </si>
  <si>
    <t>530-621</t>
  </si>
  <si>
    <t>853-425</t>
  </si>
  <si>
    <t>579-629</t>
  </si>
  <si>
    <t>635-682</t>
  </si>
  <si>
    <t>650-600</t>
  </si>
  <si>
    <t>794-587</t>
  </si>
  <si>
    <t>507-536</t>
  </si>
  <si>
    <t>fau (1468)</t>
  </si>
  <si>
    <t>ivy (1184)</t>
  </si>
  <si>
    <t>raf (1154)</t>
  </si>
  <si>
    <t>pam (1176)</t>
  </si>
  <si>
    <t>668-479</t>
  </si>
  <si>
    <t>gianc (1048)</t>
  </si>
  <si>
    <t>max (1180)</t>
  </si>
  <si>
    <t>666-631</t>
  </si>
  <si>
    <t>575-623</t>
  </si>
  <si>
    <t>619-531</t>
  </si>
  <si>
    <t>536-659</t>
  </si>
  <si>
    <t>507-640</t>
  </si>
  <si>
    <t>740-509</t>
  </si>
  <si>
    <t>594-685</t>
  </si>
  <si>
    <t>540-785</t>
  </si>
  <si>
    <t>fau (1484)</t>
  </si>
  <si>
    <t>pam (1186)</t>
  </si>
  <si>
    <t>ivy (1176)</t>
  </si>
  <si>
    <t>erm (1328)</t>
  </si>
  <si>
    <t>gia (1062)</t>
  </si>
  <si>
    <t>612-600</t>
  </si>
  <si>
    <t>638-578</t>
  </si>
  <si>
    <t>633-553</t>
  </si>
  <si>
    <t>472-744</t>
  </si>
  <si>
    <t>474-609</t>
  </si>
  <si>
    <t>449-673</t>
  </si>
  <si>
    <t>fau (1480)</t>
  </si>
  <si>
    <t>die (1384)</t>
  </si>
  <si>
    <t>erm (1352)</t>
  </si>
  <si>
    <t>enzo (1126)</t>
  </si>
  <si>
    <t>ciro (1164)</t>
  </si>
  <si>
    <t>688-457</t>
  </si>
  <si>
    <t>674-568</t>
  </si>
  <si>
    <t>512-700</t>
  </si>
  <si>
    <t>die (1378)</t>
  </si>
  <si>
    <t>erm (1372)</t>
  </si>
  <si>
    <t>enzo (1112)</t>
  </si>
  <si>
    <t>gianc (1054)</t>
  </si>
  <si>
    <t>730-583</t>
  </si>
  <si>
    <t>830-587</t>
  </si>
  <si>
    <t>583-708</t>
  </si>
  <si>
    <t>601-526</t>
  </si>
  <si>
    <t>741-649</t>
  </si>
  <si>
    <t>612-654</t>
  </si>
  <si>
    <t>521-647</t>
  </si>
  <si>
    <t>572-730</t>
  </si>
  <si>
    <t>fau (1482)</t>
  </si>
  <si>
    <t>erm (1378)</t>
  </si>
  <si>
    <t>enzo (1120)</t>
  </si>
  <si>
    <t>603-746</t>
  </si>
  <si>
    <t>601-688</t>
  </si>
  <si>
    <t>582-621</t>
  </si>
  <si>
    <t>658-514</t>
  </si>
  <si>
    <t>fau (1490)</t>
  </si>
  <si>
    <t>die (1366)</t>
  </si>
  <si>
    <t>erm (1392)</t>
  </si>
  <si>
    <t>673-508</t>
  </si>
  <si>
    <t>717-574</t>
  </si>
  <si>
    <t>646-556</t>
  </si>
  <si>
    <t>478-726</t>
  </si>
  <si>
    <t>552-599</t>
  </si>
  <si>
    <t>543-656</t>
  </si>
  <si>
    <t>576-767</t>
  </si>
  <si>
    <t>fau (1486)</t>
  </si>
  <si>
    <t>erm (1394)</t>
  </si>
  <si>
    <t>die (1374)</t>
  </si>
  <si>
    <t>gia (1044)</t>
  </si>
  <si>
    <t>cuofy (1148)</t>
  </si>
  <si>
    <t>600-607</t>
  </si>
  <si>
    <t>die (1396)</t>
  </si>
  <si>
    <t>enzo (1114)</t>
  </si>
  <si>
    <t>giu (1078)</t>
  </si>
  <si>
    <t>pam (1162)</t>
  </si>
  <si>
    <t>507-598</t>
  </si>
  <si>
    <t>712-536</t>
  </si>
  <si>
    <t>658-596</t>
  </si>
  <si>
    <t>596-504</t>
  </si>
  <si>
    <t>566-501</t>
  </si>
  <si>
    <t>676-574</t>
  </si>
  <si>
    <t>sirianni (1490)</t>
  </si>
  <si>
    <t>romano (1386)</t>
  </si>
  <si>
    <t>bellini (1376)</t>
  </si>
  <si>
    <t>de landro (1374)</t>
  </si>
  <si>
    <t>d'ambrosio (1316)</t>
  </si>
  <si>
    <t>avolio (1180)</t>
  </si>
  <si>
    <t>annunziata (1158)</t>
  </si>
  <si>
    <t>cuofano (1154)</t>
  </si>
  <si>
    <t>de ruberto (1110)</t>
  </si>
  <si>
    <t>de santo (1066)</t>
  </si>
  <si>
    <t>cacciapuoti (1034)</t>
  </si>
  <si>
    <t>salierno (1200)</t>
  </si>
  <si>
    <t>ospite (1200)</t>
  </si>
  <si>
    <t>leone (1228)</t>
  </si>
  <si>
    <t>cozzolino (1188)</t>
  </si>
  <si>
    <t>delmonaco (1186)</t>
  </si>
  <si>
    <t>587-609</t>
  </si>
  <si>
    <t>517-644</t>
  </si>
  <si>
    <t>667-482</t>
  </si>
  <si>
    <t>536-485</t>
  </si>
  <si>
    <t>488-652</t>
  </si>
  <si>
    <t>595-723</t>
  </si>
  <si>
    <t>450-717</t>
  </si>
  <si>
    <t>erm (1366)</t>
  </si>
  <si>
    <t>ciro (1158)</t>
  </si>
  <si>
    <t>die (1360)</t>
  </si>
  <si>
    <t>enzo (1136)</t>
  </si>
  <si>
    <t>stef (1258)</t>
  </si>
  <si>
    <t>gian (1060)</t>
  </si>
  <si>
    <t>giuse (1062)</t>
  </si>
  <si>
    <t>755-684</t>
  </si>
  <si>
    <t>703-564</t>
  </si>
  <si>
    <t>760-412</t>
  </si>
  <si>
    <t>569-586</t>
  </si>
  <si>
    <t>fau (1478)</t>
  </si>
  <si>
    <t>enzo (1128)</t>
  </si>
  <si>
    <t>589-778</t>
  </si>
  <si>
    <t>518-587</t>
  </si>
  <si>
    <t>544-386</t>
  </si>
  <si>
    <t>651-544</t>
  </si>
  <si>
    <t>Salierno C.</t>
  </si>
  <si>
    <t>652-395</t>
  </si>
  <si>
    <t>463-538</t>
  </si>
  <si>
    <t>345-661</t>
  </si>
  <si>
    <t>424-710</t>
  </si>
  <si>
    <t>612-575</t>
  </si>
  <si>
    <t>stef (1262)</t>
  </si>
  <si>
    <t>erm (1358)</t>
  </si>
  <si>
    <t>die (1398)</t>
  </si>
  <si>
    <t>enzo (1144)</t>
  </si>
  <si>
    <t>carla (1144)</t>
  </si>
  <si>
    <t>giu (1058)</t>
  </si>
  <si>
    <t>fau (1462)</t>
  </si>
  <si>
    <t>413-652</t>
  </si>
  <si>
    <t>437-820</t>
  </si>
  <si>
    <t>648-657</t>
  </si>
  <si>
    <t>574-646</t>
  </si>
  <si>
    <t>500-651</t>
  </si>
  <si>
    <t>721-491</t>
  </si>
  <si>
    <t>692-519</t>
  </si>
  <si>
    <t>803-579</t>
  </si>
  <si>
    <t>600-500</t>
  </si>
  <si>
    <t>rino (1364)</t>
  </si>
  <si>
    <t>erm (1362)</t>
  </si>
  <si>
    <t>gianc (1056)</t>
  </si>
  <si>
    <t>635-487</t>
  </si>
  <si>
    <t>662-716</t>
  </si>
  <si>
    <t>524-625</t>
  </si>
  <si>
    <t>722-505</t>
  </si>
  <si>
    <t>558-595</t>
  </si>
  <si>
    <t>681-555</t>
  </si>
  <si>
    <t>fau (1442)</t>
  </si>
  <si>
    <t>ste (1250)</t>
  </si>
  <si>
    <t>erm (1364)</t>
  </si>
  <si>
    <t>ivy (1198)</t>
  </si>
  <si>
    <t>881-646</t>
  </si>
  <si>
    <t>670-576</t>
  </si>
  <si>
    <t>fau (1446)</t>
  </si>
  <si>
    <t>stef (1244)</t>
  </si>
  <si>
    <t>675-795</t>
  </si>
  <si>
    <t>561-551</t>
  </si>
  <si>
    <t>640-658</t>
  </si>
  <si>
    <t>565-672</t>
  </si>
  <si>
    <t>fau (1450)</t>
  </si>
  <si>
    <t>diego (1418)</t>
  </si>
  <si>
    <t>erm (1338)</t>
  </si>
  <si>
    <t>stef (1240)</t>
  </si>
  <si>
    <t>686-674</t>
  </si>
  <si>
    <t>582-470</t>
  </si>
  <si>
    <t>723-689</t>
  </si>
  <si>
    <t>494-522</t>
  </si>
  <si>
    <t>628-639</t>
  </si>
  <si>
    <t>fau (1458)</t>
  </si>
  <si>
    <t>die (1432)</t>
  </si>
  <si>
    <t>gianc (1050)</t>
  </si>
  <si>
    <t>erm (1330)</t>
  </si>
  <si>
    <t>stef (1234)</t>
  </si>
  <si>
    <t>salierno (1132)</t>
  </si>
  <si>
    <t>748-632</t>
  </si>
  <si>
    <t>587-583</t>
  </si>
  <si>
    <t>788-552</t>
  </si>
  <si>
    <t>fau (1470)</t>
  </si>
  <si>
    <t>die (1414)</t>
  </si>
  <si>
    <t>Sirianni</t>
  </si>
  <si>
    <t>De Landro</t>
  </si>
  <si>
    <t>D'Ambrosio</t>
  </si>
  <si>
    <t>Bellini</t>
  </si>
  <si>
    <t>Romano</t>
  </si>
  <si>
    <t>Leone</t>
  </si>
  <si>
    <t>Avolio</t>
  </si>
  <si>
    <t>Onero</t>
  </si>
  <si>
    <t>Brognoli</t>
  </si>
  <si>
    <t>Di Leva</t>
  </si>
  <si>
    <t>Gianni</t>
  </si>
  <si>
    <t>Cozzolino</t>
  </si>
  <si>
    <t>De Ruberto</t>
  </si>
  <si>
    <t>Nardone</t>
  </si>
  <si>
    <t>Spedaliere</t>
  </si>
  <si>
    <t>Ospite</t>
  </si>
  <si>
    <t>Cuofano</t>
  </si>
  <si>
    <t>Marano</t>
  </si>
  <si>
    <t>Annunziata</t>
  </si>
  <si>
    <t>Doganiero</t>
  </si>
  <si>
    <t>Colacino</t>
  </si>
  <si>
    <t>Serrano</t>
  </si>
  <si>
    <t>Salierno</t>
  </si>
  <si>
    <t>Musollino</t>
  </si>
  <si>
    <t>Cacciapuoti</t>
  </si>
  <si>
    <t>597-723</t>
  </si>
  <si>
    <t>495-656</t>
  </si>
  <si>
    <t>482-793</t>
  </si>
  <si>
    <t>677-623</t>
  </si>
  <si>
    <t>676-564</t>
  </si>
  <si>
    <t>die (1402)</t>
  </si>
  <si>
    <t>gius (1048)</t>
  </si>
  <si>
    <t>gianc (1044)</t>
  </si>
  <si>
    <t>erm (1342)</t>
  </si>
  <si>
    <t>punti</t>
  </si>
  <si>
    <t>606-474</t>
  </si>
  <si>
    <t>724-515</t>
  </si>
  <si>
    <t>504-669</t>
  </si>
  <si>
    <t>fau (1474)</t>
  </si>
  <si>
    <t>giu (1042)</t>
  </si>
  <si>
    <t>566-706</t>
  </si>
  <si>
    <t>485-732</t>
  </si>
  <si>
    <t>746-554</t>
  </si>
  <si>
    <t>632-492</t>
  </si>
  <si>
    <t>526-583</t>
  </si>
  <si>
    <t>537-554</t>
  </si>
  <si>
    <t>636-621</t>
  </si>
  <si>
    <t>de landro (1392)</t>
  </si>
  <si>
    <t>sirianni (1482)</t>
  </si>
  <si>
    <t>de santo (1040)</t>
  </si>
  <si>
    <t>romano (1360)</t>
  </si>
  <si>
    <t>leone (1240)</t>
  </si>
  <si>
    <t>cacciapuoti (1040)</t>
  </si>
  <si>
    <t>619-785</t>
  </si>
  <si>
    <t>826-573</t>
  </si>
  <si>
    <t>841-492</t>
  </si>
  <si>
    <t>rating</t>
  </si>
  <si>
    <t>ultima variazione</t>
  </si>
  <si>
    <t>sirianni (1494)</t>
  </si>
  <si>
    <t>de landro (1400)</t>
  </si>
  <si>
    <t>romano (1358)</t>
  </si>
  <si>
    <t>de santo (1036)</t>
  </si>
  <si>
    <t>636-627</t>
  </si>
  <si>
    <t>701-702</t>
  </si>
  <si>
    <t>600-468</t>
  </si>
  <si>
    <t>715-575</t>
  </si>
  <si>
    <t>de landro (1414)</t>
  </si>
  <si>
    <t>cacciapuoti (1038)</t>
  </si>
  <si>
    <t>leone (1222)</t>
  </si>
  <si>
    <t>romano (1364)</t>
  </si>
  <si>
    <t>De Ruberto E.</t>
  </si>
  <si>
    <t>538-705</t>
  </si>
  <si>
    <t>688-668</t>
  </si>
  <si>
    <t>682-597</t>
  </si>
  <si>
    <t>691-436</t>
  </si>
  <si>
    <t>romano (1356)</t>
  </si>
  <si>
    <t>salierno (1130)</t>
  </si>
  <si>
    <t>de ruberto (1164)</t>
  </si>
  <si>
    <t>de landro (1428)</t>
  </si>
  <si>
    <t>sirianni (1488)</t>
  </si>
  <si>
    <t>768-660</t>
  </si>
  <si>
    <t>541-580</t>
  </si>
  <si>
    <t>604-632</t>
  </si>
  <si>
    <t>687-439</t>
  </si>
  <si>
    <t>de landro (1440)</t>
  </si>
  <si>
    <t>salierno (1126)</t>
  </si>
  <si>
    <t>romano (1348)</t>
  </si>
  <si>
    <t>sirianni (1474)</t>
  </si>
  <si>
    <t>de ruberto (1178)</t>
  </si>
  <si>
    <t>cacciapuoti (1036)</t>
  </si>
  <si>
    <t>633-752</t>
  </si>
  <si>
    <t>593-621</t>
  </si>
  <si>
    <t>sirianni (1476)</t>
  </si>
  <si>
    <t>de ruberto (1172)</t>
  </si>
  <si>
    <t>682-553</t>
  </si>
  <si>
    <t>402-642</t>
  </si>
  <si>
    <t>521-559</t>
  </si>
  <si>
    <t>428-702</t>
  </si>
  <si>
    <t>de landro (1450)</t>
  </si>
  <si>
    <t>romano (1346)</t>
  </si>
  <si>
    <t>de ruberto (1176)</t>
  </si>
  <si>
    <t>salierno (1124)</t>
  </si>
  <si>
    <t>doganiero (1148)</t>
  </si>
  <si>
    <t>626-846</t>
  </si>
  <si>
    <t>744-560</t>
  </si>
  <si>
    <t>739-585</t>
  </si>
  <si>
    <t>654-446</t>
  </si>
  <si>
    <t>de landro (1460)</t>
  </si>
  <si>
    <t>sirianni (1478)</t>
  </si>
  <si>
    <t>romano (1342)</t>
  </si>
  <si>
    <t>de ruberto (1186)</t>
  </si>
  <si>
    <t>salierno (1118)</t>
  </si>
  <si>
    <t>781-542</t>
  </si>
  <si>
    <t>726-703</t>
  </si>
  <si>
    <t>659-549</t>
  </si>
  <si>
    <t>706-541</t>
  </si>
  <si>
    <t>sirianni (1492)</t>
  </si>
  <si>
    <t>romano (1340)</t>
  </si>
  <si>
    <t>cacciapuoti (1028)</t>
  </si>
  <si>
    <t>sirianni</t>
  </si>
  <si>
    <t>avolio</t>
  </si>
  <si>
    <t>romano</t>
  </si>
  <si>
    <t>d'ambrosio</t>
  </si>
  <si>
    <t>de ruberto</t>
  </si>
  <si>
    <t>bellini</t>
  </si>
  <si>
    <t>de landro</t>
  </si>
  <si>
    <t>leone</t>
  </si>
  <si>
    <t>salierno</t>
  </si>
  <si>
    <t>annunziata</t>
  </si>
  <si>
    <t>scotto</t>
  </si>
  <si>
    <t>de santo</t>
  </si>
  <si>
    <t>Scotto</t>
  </si>
  <si>
    <t>Scotto S.</t>
  </si>
  <si>
    <t>687-693</t>
  </si>
  <si>
    <t>522-557</t>
  </si>
  <si>
    <t>613-495</t>
  </si>
  <si>
    <t>635-558</t>
  </si>
  <si>
    <t>655-485</t>
  </si>
  <si>
    <t>680-710</t>
  </si>
  <si>
    <t>annunziata (1134)</t>
  </si>
  <si>
    <t>cuofano (1158)</t>
  </si>
  <si>
    <t>romano (1334)</t>
  </si>
  <si>
    <t>sirianni (1516)</t>
  </si>
  <si>
    <t>de landro (1448)</t>
  </si>
  <si>
    <t>de ruberto (1230)</t>
  </si>
  <si>
    <t>630-731</t>
  </si>
  <si>
    <t>720-583</t>
  </si>
  <si>
    <t>412-514</t>
  </si>
  <si>
    <t>663-520</t>
  </si>
  <si>
    <t>573-615</t>
  </si>
  <si>
    <t>annunziata (1114)</t>
  </si>
  <si>
    <t>de landro (1430)</t>
  </si>
  <si>
    <t>romano (1344)</t>
  </si>
  <si>
    <t>sirianni (1524)</t>
  </si>
  <si>
    <t>583-765</t>
  </si>
  <si>
    <t>456-494</t>
  </si>
  <si>
    <t>De Santo B.</t>
  </si>
  <si>
    <t>660-589</t>
  </si>
  <si>
    <t>652-537</t>
  </si>
  <si>
    <t>786-590</t>
  </si>
  <si>
    <t>641-490</t>
  </si>
  <si>
    <t>707-512</t>
  </si>
  <si>
    <t>romano (1354)</t>
  </si>
  <si>
    <t>cacciapuoti (1026)</t>
  </si>
  <si>
    <t>de santo b. (1200)</t>
  </si>
  <si>
    <t>sirianni (1520)</t>
  </si>
  <si>
    <t>annunziata  (1108)</t>
  </si>
  <si>
    <t>de santo g. (1038)</t>
  </si>
  <si>
    <t>cozzolino (1180)</t>
  </si>
  <si>
    <t>leone (1244)</t>
  </si>
  <si>
    <t>salierno (1076)</t>
  </si>
  <si>
    <t>665-283</t>
  </si>
  <si>
    <t>696-617</t>
  </si>
  <si>
    <t>529-543</t>
  </si>
  <si>
    <t>549-606</t>
  </si>
  <si>
    <t>578-714</t>
  </si>
  <si>
    <t>de landro (1404)</t>
  </si>
  <si>
    <t>annunziata (1098)</t>
  </si>
  <si>
    <t>de ruberto (1226)</t>
  </si>
  <si>
    <t>salierno (1086)</t>
  </si>
  <si>
    <t>leone (1258)</t>
  </si>
  <si>
    <t>sirianni (1522)</t>
  </si>
  <si>
    <t>685-729</t>
  </si>
  <si>
    <t>727-508</t>
  </si>
  <si>
    <t>de ruberto (1206)</t>
  </si>
  <si>
    <t>sirianni (1526)</t>
  </si>
  <si>
    <t>de landro (1412)</t>
  </si>
  <si>
    <t>1°</t>
  </si>
  <si>
    <t>2°</t>
  </si>
  <si>
    <t>5°</t>
  </si>
  <si>
    <t>6°</t>
  </si>
  <si>
    <t>7°</t>
  </si>
  <si>
    <t>9°</t>
  </si>
  <si>
    <t>10°</t>
  </si>
  <si>
    <t>11°</t>
  </si>
  <si>
    <t>12°</t>
  </si>
  <si>
    <t>499-750</t>
  </si>
  <si>
    <t>656-538</t>
  </si>
  <si>
    <t>449-574</t>
  </si>
  <si>
    <t>678-535</t>
  </si>
  <si>
    <t>657-590</t>
  </si>
  <si>
    <t>592-716</t>
  </si>
  <si>
    <t>721-641</t>
  </si>
  <si>
    <t>535-747</t>
  </si>
  <si>
    <t>675-707</t>
  </si>
  <si>
    <t>romano (1368)</t>
  </si>
  <si>
    <t>salierno (1074)</t>
  </si>
  <si>
    <t>leone (1254)</t>
  </si>
  <si>
    <t>d'ambrosio (1366)</t>
  </si>
  <si>
    <t>de santo (1032)</t>
  </si>
  <si>
    <t>567-560</t>
  </si>
  <si>
    <t>381-711</t>
  </si>
  <si>
    <t>577-573</t>
  </si>
  <si>
    <t>658-591</t>
  </si>
  <si>
    <t>salierno (1062)</t>
  </si>
  <si>
    <t>685-655</t>
  </si>
  <si>
    <t>426-808</t>
  </si>
  <si>
    <t>626-413</t>
  </si>
  <si>
    <t>863-576</t>
  </si>
  <si>
    <t>de landro (1396)</t>
  </si>
  <si>
    <t>sirianni (1508)</t>
  </si>
  <si>
    <t>de ruberto (1240)</t>
  </si>
  <si>
    <t>romano (1384)</t>
  </si>
  <si>
    <t>de landro (1378)</t>
  </si>
  <si>
    <t>de ruberto (1228)</t>
  </si>
  <si>
    <t>romano (1366)</t>
  </si>
  <si>
    <t>de landro (1386)</t>
  </si>
  <si>
    <t>de ruberto (1236)</t>
  </si>
  <si>
    <t>salierno (1060)</t>
  </si>
  <si>
    <t>4°</t>
  </si>
  <si>
    <t>422-679</t>
  </si>
  <si>
    <t>634-615</t>
  </si>
  <si>
    <t>603-475</t>
  </si>
  <si>
    <t>582-481</t>
  </si>
  <si>
    <t>671-530</t>
  </si>
  <si>
    <t>718-544</t>
  </si>
  <si>
    <t>749-408</t>
  </si>
  <si>
    <t>538-814</t>
  </si>
  <si>
    <t>sirianni (1514)</t>
  </si>
  <si>
    <t>de landro (1406)</t>
  </si>
  <si>
    <t>romano (1332)</t>
  </si>
  <si>
    <t>de ruberto (1256)</t>
  </si>
  <si>
    <t>salierno (1054)</t>
  </si>
  <si>
    <t>leone (1248)</t>
  </si>
  <si>
    <t>399-561</t>
  </si>
  <si>
    <t>462-517</t>
  </si>
  <si>
    <t>497-706</t>
  </si>
  <si>
    <t>713-510</t>
  </si>
  <si>
    <t>538-323</t>
  </si>
  <si>
    <t>salierno (1044)</t>
  </si>
  <si>
    <t>sirianni (1532)</t>
  </si>
  <si>
    <t>romano (1330</t>
  </si>
  <si>
    <t>romano (1330)</t>
  </si>
  <si>
    <t>de ruberto (1238)</t>
  </si>
  <si>
    <t>cacciapuoti (1018)</t>
  </si>
  <si>
    <t>698-556</t>
  </si>
  <si>
    <t>644-571</t>
  </si>
  <si>
    <t>436-606</t>
  </si>
  <si>
    <t>686-604</t>
  </si>
  <si>
    <t>1-0</t>
  </si>
  <si>
    <t>salierno (1038)</t>
  </si>
  <si>
    <t>sirianni (1534)</t>
  </si>
  <si>
    <t>589-473</t>
  </si>
  <si>
    <t>Fiorentino T.</t>
  </si>
  <si>
    <t>557-489</t>
  </si>
  <si>
    <t>718-578</t>
  </si>
  <si>
    <t>703-683</t>
  </si>
  <si>
    <t>sirianni (1538)</t>
  </si>
  <si>
    <t>de landro (1416)</t>
  </si>
  <si>
    <t>de ruberto (1234)</t>
  </si>
  <si>
    <t>fiorentino (1200)</t>
  </si>
  <si>
    <t>de santo g. (1044)</t>
  </si>
  <si>
    <t>iervolino</t>
  </si>
  <si>
    <t>cozzolino</t>
  </si>
  <si>
    <t>cuofano</t>
  </si>
  <si>
    <t>colacino</t>
  </si>
  <si>
    <t>sirianni (1546)</t>
  </si>
  <si>
    <t>Iervolino B.</t>
  </si>
  <si>
    <t>iervolino (1206)</t>
  </si>
  <si>
    <t>de landro (1418)</t>
  </si>
  <si>
    <t>cozzolino (1184)</t>
  </si>
  <si>
    <t>cuofano (1178)</t>
  </si>
  <si>
    <t>d'ambrosio (1384)</t>
  </si>
  <si>
    <t>colacino (1142)</t>
  </si>
  <si>
    <t>annunziata (1122)</t>
  </si>
  <si>
    <t>de ruberto (1224)</t>
  </si>
  <si>
    <t>de santo (1038)</t>
  </si>
  <si>
    <t>avolio (1220)</t>
  </si>
  <si>
    <t>salierno (1032)</t>
  </si>
  <si>
    <t>3°</t>
  </si>
  <si>
    <t>13°</t>
  </si>
  <si>
    <t>15°</t>
  </si>
  <si>
    <t>793-614</t>
  </si>
  <si>
    <t>532-526</t>
  </si>
  <si>
    <t>474-606</t>
  </si>
  <si>
    <t>536-594</t>
  </si>
  <si>
    <t>515-624</t>
  </si>
  <si>
    <t>642-638</t>
  </si>
  <si>
    <t>de ruberto (1260)</t>
  </si>
  <si>
    <t>de landro (1424)</t>
  </si>
  <si>
    <t>de santo (1016)</t>
  </si>
  <si>
    <t>romano (1322)</t>
  </si>
  <si>
    <t>478-616</t>
  </si>
  <si>
    <t>721-587</t>
  </si>
  <si>
    <t>602-726</t>
  </si>
  <si>
    <t>702-561</t>
  </si>
  <si>
    <t>422-813</t>
  </si>
  <si>
    <t>de landro (1410)</t>
  </si>
  <si>
    <t>de ruberto (1270)</t>
  </si>
  <si>
    <t>romano (1324)</t>
  </si>
  <si>
    <t>salierno (1012)</t>
  </si>
  <si>
    <t>sirianni (1528)</t>
  </si>
  <si>
    <t>586-535</t>
  </si>
  <si>
    <t>567-570</t>
  </si>
  <si>
    <t>748-509</t>
  </si>
  <si>
    <t>692-572</t>
  </si>
  <si>
    <t>502-704</t>
  </si>
  <si>
    <t>463-478</t>
  </si>
  <si>
    <t>483-728</t>
  </si>
  <si>
    <t>500-685</t>
  </si>
  <si>
    <t>683-364</t>
  </si>
  <si>
    <t>sirianni (1536)</t>
  </si>
  <si>
    <t>romano (1306)</t>
  </si>
  <si>
    <t>de ruberto (1278)</t>
  </si>
  <si>
    <t>de landro (1420)</t>
  </si>
  <si>
    <t>annunziata (1112)</t>
  </si>
  <si>
    <t>fiorentino (1206)</t>
  </si>
  <si>
    <t>de santo (1010)</t>
  </si>
  <si>
    <t>639-580</t>
  </si>
  <si>
    <t>avolio (1240)</t>
  </si>
  <si>
    <t>salierno (1008)</t>
  </si>
  <si>
    <t>613-626</t>
  </si>
  <si>
    <t>16°</t>
  </si>
  <si>
    <t>classifica def. 2010</t>
  </si>
  <si>
    <t>574-495</t>
  </si>
  <si>
    <t>580-788</t>
  </si>
  <si>
    <t>582-594</t>
  </si>
  <si>
    <t>658-456</t>
  </si>
  <si>
    <t>720-331</t>
  </si>
  <si>
    <t>sirianni (1540)</t>
  </si>
  <si>
    <t>salierno (998)</t>
  </si>
  <si>
    <t>romano (1328)</t>
  </si>
  <si>
    <t>de ruberto (1258)</t>
  </si>
  <si>
    <t>de santo (1004)</t>
  </si>
  <si>
    <t>715-366</t>
  </si>
  <si>
    <t>650-637</t>
  </si>
  <si>
    <t>653-542</t>
  </si>
  <si>
    <t>romano (1338)</t>
  </si>
  <si>
    <t>salierno (994)</t>
  </si>
  <si>
    <t>586-744</t>
  </si>
  <si>
    <t>601-460</t>
  </si>
  <si>
    <t>579-596</t>
  </si>
  <si>
    <t>sirianni (1550)</t>
  </si>
  <si>
    <t>romano (1326)</t>
  </si>
  <si>
    <t>salierno (992)</t>
  </si>
  <si>
    <t>453-706</t>
  </si>
  <si>
    <t>563-688</t>
  </si>
  <si>
    <t>562-492</t>
  </si>
  <si>
    <t>418-583</t>
  </si>
  <si>
    <t>romano (1308)</t>
  </si>
  <si>
    <t>de ruberto (1246)</t>
  </si>
  <si>
    <t>salierno (988)</t>
  </si>
  <si>
    <t>617-462</t>
  </si>
  <si>
    <t>658-649</t>
  </si>
  <si>
    <t>654-467</t>
  </si>
  <si>
    <t>686-696</t>
  </si>
  <si>
    <t>sirianni (1556)</t>
  </si>
  <si>
    <t>de landro (1438)</t>
  </si>
  <si>
    <t>romano (1298)</t>
  </si>
  <si>
    <t>cacciapuoti (1044)</t>
  </si>
  <si>
    <t>634-702</t>
  </si>
  <si>
    <t>629-644</t>
  </si>
  <si>
    <t>658-623</t>
  </si>
  <si>
    <t>774-583</t>
  </si>
  <si>
    <t>557-596</t>
  </si>
  <si>
    <t>cacciapuoti (1042)</t>
  </si>
  <si>
    <t>de ruberto (1244)</t>
  </si>
  <si>
    <t>romano (1300)</t>
  </si>
  <si>
    <t>sirianni (1558)</t>
  </si>
  <si>
    <t>609-633</t>
  </si>
  <si>
    <t>727-597</t>
  </si>
  <si>
    <t>553-716</t>
  </si>
  <si>
    <t>506-567</t>
  </si>
  <si>
    <t>sirianni (1564)</t>
  </si>
  <si>
    <t>romano (1304)</t>
  </si>
  <si>
    <t>de landro (1456)</t>
  </si>
  <si>
    <t>619-720</t>
  </si>
  <si>
    <t>755-665</t>
  </si>
  <si>
    <t>418-631</t>
  </si>
  <si>
    <t>643-594</t>
  </si>
  <si>
    <t>578-495</t>
  </si>
  <si>
    <t>sirianni (1566)</t>
  </si>
  <si>
    <t>de landro (1446)</t>
  </si>
  <si>
    <t>salierno (986)</t>
  </si>
  <si>
    <t>752-782</t>
  </si>
  <si>
    <t>517-521</t>
  </si>
  <si>
    <t>417-731</t>
  </si>
  <si>
    <t>646-433</t>
  </si>
  <si>
    <t>359-645</t>
  </si>
  <si>
    <t>salierno (982)</t>
  </si>
  <si>
    <t>sirianni (1572)</t>
  </si>
  <si>
    <t>romano (1336)</t>
  </si>
  <si>
    <t>622-793</t>
  </si>
  <si>
    <t>615-618</t>
  </si>
  <si>
    <t>588-541</t>
  </si>
  <si>
    <t>508-634</t>
  </si>
  <si>
    <t>463-606</t>
  </si>
  <si>
    <t>679-650</t>
  </si>
  <si>
    <t>660-689</t>
  </si>
  <si>
    <t>543-446</t>
  </si>
  <si>
    <t>de ruberto (1250)</t>
  </si>
  <si>
    <t>salierno (976)</t>
  </si>
  <si>
    <t>sirianni (1544)</t>
  </si>
  <si>
    <t>568-544</t>
  </si>
  <si>
    <t>584-648</t>
  </si>
  <si>
    <t>649-699</t>
  </si>
  <si>
    <t>537-728</t>
  </si>
  <si>
    <t>765-397</t>
  </si>
  <si>
    <t>554-666</t>
  </si>
  <si>
    <t>751-575</t>
  </si>
  <si>
    <t>romano (1314)</t>
  </si>
  <si>
    <t>de santo (994)</t>
  </si>
  <si>
    <t>leone (1250)</t>
  </si>
  <si>
    <t>salierno (970)</t>
  </si>
  <si>
    <t>567-714</t>
  </si>
  <si>
    <t>728-699</t>
  </si>
  <si>
    <t>675-553</t>
  </si>
  <si>
    <t>531-663</t>
  </si>
  <si>
    <t>705-541</t>
  </si>
  <si>
    <t>513-570</t>
  </si>
  <si>
    <t>622-378</t>
  </si>
  <si>
    <t>salierno (968)</t>
  </si>
  <si>
    <t>de ruberto (1288)</t>
  </si>
  <si>
    <t>sirianni (1554)</t>
  </si>
  <si>
    <t>romano (1302)</t>
  </si>
  <si>
    <t>avolio (1246)</t>
  </si>
  <si>
    <t>538-704</t>
  </si>
  <si>
    <t>647-695</t>
  </si>
  <si>
    <t>350-732</t>
  </si>
  <si>
    <t>530-610</t>
  </si>
  <si>
    <t>551-737</t>
  </si>
  <si>
    <t>705-433</t>
  </si>
  <si>
    <t>564-629</t>
  </si>
  <si>
    <t>522-607</t>
  </si>
  <si>
    <t>romano (1310)</t>
  </si>
  <si>
    <t>iervolino (1200)</t>
  </si>
  <si>
    <t>salierno (966)</t>
  </si>
  <si>
    <t>de santo (988)</t>
  </si>
  <si>
    <t>de landro (1444)</t>
  </si>
  <si>
    <t>sirianni (1560)</t>
  </si>
  <si>
    <t>leone (1242)</t>
  </si>
  <si>
    <t>404-667</t>
  </si>
  <si>
    <t>705-632</t>
  </si>
  <si>
    <t>706-568</t>
  </si>
  <si>
    <t>591-789</t>
  </si>
  <si>
    <t>407-806</t>
  </si>
  <si>
    <t>688-505</t>
  </si>
  <si>
    <t>637-712</t>
  </si>
  <si>
    <t>de landro (1452)</t>
  </si>
  <si>
    <t>cuofano (1190)</t>
  </si>
  <si>
    <t>salierno (964)</t>
  </si>
  <si>
    <t>de ruberto (1292)</t>
  </si>
  <si>
    <t>510-624</t>
  </si>
  <si>
    <t>565-584</t>
  </si>
  <si>
    <t>621-581</t>
  </si>
  <si>
    <t>614-488</t>
  </si>
  <si>
    <t>616-431</t>
  </si>
  <si>
    <t>de landro (1476)</t>
  </si>
  <si>
    <t>salierno (958)</t>
  </si>
  <si>
    <t>de ruberto (1298)</t>
  </si>
  <si>
    <t>546-746</t>
  </si>
  <si>
    <t>674-598</t>
  </si>
  <si>
    <t>380-705</t>
  </si>
  <si>
    <t>688-478</t>
  </si>
  <si>
    <t>salierno (954)</t>
  </si>
  <si>
    <t>de landro (1482)</t>
  </si>
  <si>
    <t>377-640</t>
  </si>
  <si>
    <t>593-497</t>
  </si>
  <si>
    <t>440-557</t>
  </si>
  <si>
    <t>523-559</t>
  </si>
  <si>
    <t>541-373</t>
  </si>
  <si>
    <t>678-756</t>
  </si>
  <si>
    <t>romano (1292)</t>
  </si>
  <si>
    <t>salierno (944)</t>
  </si>
  <si>
    <t>leone (1246)</t>
  </si>
  <si>
    <t>cacciapuoti (1046)</t>
  </si>
  <si>
    <t>686-592</t>
  </si>
  <si>
    <t>578-517</t>
  </si>
  <si>
    <t>romano (1288)</t>
  </si>
  <si>
    <t>de ruberto (1324)</t>
  </si>
  <si>
    <t>637-480</t>
  </si>
  <si>
    <t>566-649</t>
  </si>
  <si>
    <t>491-683</t>
  </si>
  <si>
    <t>416-703</t>
  </si>
  <si>
    <t>595-566</t>
  </si>
  <si>
    <t>662-705</t>
  </si>
  <si>
    <t>713-538</t>
  </si>
  <si>
    <t>350-666</t>
  </si>
  <si>
    <t>620-628</t>
  </si>
  <si>
    <t>salierno (942)</t>
  </si>
  <si>
    <t>de ruberto (1300)</t>
  </si>
  <si>
    <t>de landro (1492)</t>
  </si>
  <si>
    <t>romano (1312)</t>
  </si>
  <si>
    <t>523-719</t>
  </si>
  <si>
    <t>412-686</t>
  </si>
  <si>
    <t>588-607</t>
  </si>
  <si>
    <t>de landro (1506)</t>
  </si>
  <si>
    <t>avolio (1230)</t>
  </si>
  <si>
    <t>8°</t>
  </si>
  <si>
    <t>668-797</t>
  </si>
  <si>
    <t>472-795</t>
  </si>
  <si>
    <t>0-1</t>
  </si>
  <si>
    <t>de landro (1514)</t>
  </si>
  <si>
    <t>Iervolino (1182)</t>
  </si>
  <si>
    <t>de santo (984)</t>
  </si>
  <si>
    <t>salierno (952)</t>
  </si>
  <si>
    <t>487-794</t>
  </si>
  <si>
    <t>696-699</t>
  </si>
  <si>
    <t>680-400</t>
  </si>
  <si>
    <t>sirianni (1548)</t>
  </si>
  <si>
    <t>doganiero (1138)</t>
  </si>
  <si>
    <t>660-585</t>
  </si>
  <si>
    <t>437-728</t>
  </si>
  <si>
    <t>de landro (1486)</t>
  </si>
  <si>
    <t>doganiero (1136)</t>
  </si>
  <si>
    <t>salierno (950)</t>
  </si>
  <si>
    <t>de ruberto (1338)</t>
  </si>
  <si>
    <t>578-709</t>
  </si>
  <si>
    <t>600-615</t>
  </si>
  <si>
    <t>688-525</t>
  </si>
  <si>
    <t>358-538</t>
  </si>
  <si>
    <t>de landro (1500)</t>
  </si>
  <si>
    <t>romano (1282)</t>
  </si>
  <si>
    <t>salierno (948)</t>
  </si>
  <si>
    <t>de ruberto (1340)</t>
  </si>
  <si>
    <t>doganiero (1134)</t>
  </si>
  <si>
    <t>672-682</t>
  </si>
  <si>
    <t>662-614</t>
  </si>
  <si>
    <t>497-735</t>
  </si>
  <si>
    <t>de landro (1468)</t>
  </si>
  <si>
    <t>de ruberto (1342)</t>
  </si>
  <si>
    <t>862-458</t>
  </si>
  <si>
    <t>501-609</t>
  </si>
  <si>
    <t>563-649</t>
  </si>
  <si>
    <t>salierno (946)</t>
  </si>
  <si>
    <t>712-573</t>
  </si>
  <si>
    <t>788-369</t>
  </si>
  <si>
    <t>Angeletti C.</t>
  </si>
  <si>
    <t>488-426</t>
  </si>
  <si>
    <t>car-die 10</t>
  </si>
  <si>
    <t>sirianni (1552)</t>
  </si>
  <si>
    <t>424-590</t>
  </si>
  <si>
    <t>655-540</t>
  </si>
  <si>
    <t>677-513</t>
  </si>
  <si>
    <t>655-415</t>
  </si>
  <si>
    <t>633-537</t>
  </si>
  <si>
    <t>599-631</t>
  </si>
  <si>
    <t>514-556</t>
  </si>
  <si>
    <t>466-639</t>
  </si>
  <si>
    <t>car-erm 10</t>
  </si>
  <si>
    <t>de ruberto (1352)</t>
  </si>
  <si>
    <t>397-599</t>
  </si>
  <si>
    <t>fau-car 8</t>
  </si>
  <si>
    <t>593-547</t>
  </si>
  <si>
    <t>615-579</t>
  </si>
  <si>
    <t>die-enz 10</t>
  </si>
  <si>
    <t>erm-enz 10</t>
  </si>
  <si>
    <t>fau-die 10</t>
  </si>
  <si>
    <t>de ruberto (1336)</t>
  </si>
  <si>
    <t>salierno (936)</t>
  </si>
  <si>
    <t>d'ambrosio (1382)</t>
  </si>
  <si>
    <t>annunziata (1106)</t>
  </si>
  <si>
    <t>salierno (934)</t>
  </si>
  <si>
    <t>romano (1380)</t>
  </si>
  <si>
    <t>fau-enz 10</t>
  </si>
  <si>
    <t>520-601</t>
  </si>
  <si>
    <t>de landro (1436)</t>
  </si>
  <si>
    <t>de ruberto (1318)</t>
  </si>
  <si>
    <t>480-369</t>
  </si>
  <si>
    <t>688-776</t>
  </si>
  <si>
    <t>605-642</t>
  </si>
  <si>
    <t>432-817</t>
  </si>
  <si>
    <t>822-397</t>
  </si>
  <si>
    <t>486-370</t>
  </si>
  <si>
    <t>554-462</t>
  </si>
  <si>
    <t>677-514</t>
  </si>
  <si>
    <t>romano (1390)</t>
  </si>
  <si>
    <t>de landro (1422)</t>
  </si>
  <si>
    <t>de ruberto (1332)</t>
  </si>
  <si>
    <t>salierno (930)</t>
  </si>
  <si>
    <t>-15 - -9</t>
  </si>
  <si>
    <t>527-714</t>
  </si>
  <si>
    <t>684-629</t>
  </si>
  <si>
    <t>sirianni (1574)</t>
  </si>
  <si>
    <t>de ruberto (1310)</t>
  </si>
  <si>
    <t>romano (1396)</t>
  </si>
  <si>
    <t>695-681</t>
  </si>
  <si>
    <t>652-589</t>
  </si>
  <si>
    <t>-17 - -9</t>
  </si>
  <si>
    <t>513-760</t>
  </si>
  <si>
    <t>de ruberto (1322)</t>
  </si>
  <si>
    <t>fau-erm 10</t>
  </si>
  <si>
    <t>595-594</t>
  </si>
  <si>
    <t>742-323</t>
  </si>
  <si>
    <t>599-648</t>
  </si>
  <si>
    <t>820-549</t>
  </si>
  <si>
    <t>salierno (924)</t>
  </si>
  <si>
    <t>734-432</t>
  </si>
  <si>
    <t>623-606</t>
  </si>
  <si>
    <t>906-433</t>
  </si>
  <si>
    <t>607-551</t>
  </si>
  <si>
    <t>484-407</t>
  </si>
  <si>
    <t>424-755</t>
  </si>
  <si>
    <t>522-609</t>
  </si>
  <si>
    <t>680-540</t>
  </si>
  <si>
    <t>612-562</t>
  </si>
  <si>
    <t>de landro (1462)</t>
  </si>
  <si>
    <t>salierno (920)</t>
  </si>
  <si>
    <t>de ruberto (1334)</t>
  </si>
  <si>
    <t>805-520</t>
  </si>
  <si>
    <t>547-604</t>
  </si>
  <si>
    <t>533-602</t>
  </si>
  <si>
    <t>Ferrara F.</t>
  </si>
  <si>
    <t>684-556</t>
  </si>
  <si>
    <t>601-849</t>
  </si>
  <si>
    <t>638-635</t>
  </si>
  <si>
    <t>747-644</t>
  </si>
  <si>
    <t>ferrara (1200)</t>
  </si>
  <si>
    <t>ferrara</t>
  </si>
  <si>
    <t>bellini (1362)</t>
  </si>
  <si>
    <t>de ruberto (1358)</t>
  </si>
  <si>
    <t>717-477</t>
  </si>
  <si>
    <t>746-711</t>
  </si>
  <si>
    <t>690-605</t>
  </si>
  <si>
    <t>579-424</t>
  </si>
  <si>
    <t>615-527</t>
  </si>
  <si>
    <t>443-668</t>
  </si>
  <si>
    <t>sirianni (1510)</t>
  </si>
  <si>
    <t>de landro (1480)</t>
  </si>
  <si>
    <t>710-653</t>
  </si>
  <si>
    <t>593-686</t>
  </si>
  <si>
    <t>595-626</t>
  </si>
  <si>
    <t>489-478</t>
  </si>
  <si>
    <t>de landro (1454)</t>
  </si>
  <si>
    <t>de ruberto (1348)</t>
  </si>
  <si>
    <t>salierno (932)</t>
  </si>
  <si>
    <t>romano (1382)</t>
  </si>
  <si>
    <t>leone (1262)</t>
  </si>
  <si>
    <t>ferrara (1180)</t>
  </si>
  <si>
    <t>695-414</t>
  </si>
  <si>
    <t>697-474</t>
  </si>
  <si>
    <t>720-455</t>
  </si>
  <si>
    <t>726-707</t>
  </si>
  <si>
    <t>570-458</t>
  </si>
  <si>
    <t>613-639</t>
  </si>
  <si>
    <t>ferrara (1164)</t>
  </si>
  <si>
    <t>enz-car 6</t>
  </si>
  <si>
    <t>524-666</t>
  </si>
  <si>
    <t>432-725</t>
  </si>
  <si>
    <t>796-563</t>
  </si>
  <si>
    <t>660-678</t>
  </si>
  <si>
    <t>556-493</t>
  </si>
  <si>
    <t>romano (1392)</t>
  </si>
  <si>
    <t>salierno (940)</t>
  </si>
  <si>
    <t>leone (1274)</t>
  </si>
  <si>
    <t>624-829</t>
  </si>
  <si>
    <t>606-521</t>
  </si>
  <si>
    <t>535-549</t>
  </si>
  <si>
    <t>730-516</t>
  </si>
  <si>
    <t>565-666</t>
  </si>
  <si>
    <t>571-636</t>
  </si>
  <si>
    <t>467-786</t>
  </si>
  <si>
    <t>428-648</t>
  </si>
  <si>
    <t>romano (1372)</t>
  </si>
  <si>
    <t>660-651</t>
  </si>
  <si>
    <t>629-454</t>
  </si>
  <si>
    <t>674-669</t>
  </si>
  <si>
    <t>546-460</t>
  </si>
  <si>
    <t>leone (1288)</t>
  </si>
  <si>
    <t>romano (1418)</t>
  </si>
  <si>
    <t>ferrara (1160)</t>
  </si>
  <si>
    <t>444-530</t>
  </si>
  <si>
    <t>621-459</t>
  </si>
  <si>
    <t>670-620</t>
  </si>
  <si>
    <t>563-287</t>
  </si>
  <si>
    <t>de ruberto (1316)</t>
  </si>
  <si>
    <t>ferrara (1144)</t>
  </si>
  <si>
    <t>de landro (1434)</t>
  </si>
  <si>
    <t>leone (1302)</t>
  </si>
  <si>
    <t>702-658</t>
  </si>
  <si>
    <t>589-701</t>
  </si>
  <si>
    <t>605-643</t>
  </si>
  <si>
    <t>647-575</t>
  </si>
  <si>
    <t>584-627</t>
  </si>
  <si>
    <t>romano (1432)</t>
  </si>
  <si>
    <t>de ruberto (1326)</t>
  </si>
  <si>
    <t>romano (1422)</t>
  </si>
  <si>
    <t>sirianni (1504)</t>
  </si>
  <si>
    <t>591-579</t>
  </si>
  <si>
    <t>452-646</t>
  </si>
  <si>
    <t>leone (1292)</t>
  </si>
  <si>
    <t>romano (1438)</t>
  </si>
  <si>
    <t>720-568</t>
  </si>
  <si>
    <t>486-449</t>
  </si>
  <si>
    <t>250-344</t>
  </si>
  <si>
    <t>571-681</t>
  </si>
  <si>
    <t>647-594</t>
  </si>
  <si>
    <t>563-455</t>
  </si>
  <si>
    <t>romano (1426)</t>
  </si>
  <si>
    <t>cuofano (1186)</t>
  </si>
  <si>
    <t>ferrara (1140)</t>
  </si>
  <si>
    <t>447-407</t>
  </si>
  <si>
    <t>647-506</t>
  </si>
  <si>
    <t>680-689</t>
  </si>
  <si>
    <t>624-672</t>
  </si>
  <si>
    <t>ferrara (1130)</t>
  </si>
  <si>
    <t>romano (1450)</t>
  </si>
  <si>
    <t>de ruberto (1304)</t>
  </si>
  <si>
    <t>600-612</t>
  </si>
  <si>
    <t>484-561</t>
  </si>
  <si>
    <t>768-314</t>
  </si>
  <si>
    <t>652-586</t>
  </si>
  <si>
    <t>romano (1436)</t>
  </si>
  <si>
    <t>salierno (960)</t>
  </si>
  <si>
    <t>881-368</t>
  </si>
  <si>
    <t>595-635</t>
  </si>
  <si>
    <t>499-700</t>
  </si>
  <si>
    <t>634-541</t>
  </si>
  <si>
    <t>274-493</t>
  </si>
  <si>
    <t>361-838</t>
  </si>
  <si>
    <t>romano (1444)</t>
  </si>
  <si>
    <t>salierno (956)</t>
  </si>
  <si>
    <t>leone (1306)</t>
  </si>
  <si>
    <t>668-558</t>
  </si>
  <si>
    <t>649-561</t>
  </si>
  <si>
    <t>681-500</t>
  </si>
  <si>
    <t>615-609</t>
  </si>
  <si>
    <t>648-702</t>
  </si>
  <si>
    <t>617-479</t>
  </si>
  <si>
    <t>396-568</t>
  </si>
  <si>
    <t>389-655</t>
  </si>
  <si>
    <t>sirianni (1512)</t>
  </si>
  <si>
    <t>de ruberto (1282)</t>
  </si>
  <si>
    <t>romano (1462)</t>
  </si>
  <si>
    <t>leone (1300)</t>
  </si>
  <si>
    <t>ferrara (1122)</t>
  </si>
  <si>
    <t>cacciapuoti (1024)</t>
  </si>
  <si>
    <t>romano (1454)</t>
  </si>
  <si>
    <t>438-678</t>
  </si>
  <si>
    <t>589-516</t>
  </si>
  <si>
    <t>689-659</t>
  </si>
  <si>
    <t>719-610</t>
  </si>
  <si>
    <t>608-554</t>
  </si>
  <si>
    <t>420-696</t>
  </si>
  <si>
    <t>624-602</t>
  </si>
  <si>
    <t>romano (1458)</t>
  </si>
  <si>
    <t>ferrara (1120)</t>
  </si>
  <si>
    <t>626-463</t>
  </si>
  <si>
    <t>580-566</t>
  </si>
  <si>
    <t>405-665</t>
  </si>
  <si>
    <t>sirianni (1530)</t>
  </si>
  <si>
    <t>romano (1478)</t>
  </si>
  <si>
    <t>ferrara (1118)</t>
  </si>
  <si>
    <t>581-600</t>
  </si>
  <si>
    <t>716-558</t>
  </si>
  <si>
    <t>651-691</t>
  </si>
  <si>
    <t>707-594</t>
  </si>
  <si>
    <t>285-693</t>
  </si>
  <si>
    <t>454-681</t>
  </si>
  <si>
    <t>romano (1468)</t>
  </si>
  <si>
    <t>de ruberto (1296)</t>
  </si>
  <si>
    <t>leone (1296)</t>
  </si>
  <si>
    <t>cuofano (1180)</t>
  </si>
  <si>
    <t>556-595</t>
  </si>
  <si>
    <t>818-414</t>
  </si>
  <si>
    <t>329-754</t>
  </si>
  <si>
    <t>591-748</t>
  </si>
  <si>
    <t>603-468</t>
  </si>
  <si>
    <t>709-582</t>
  </si>
  <si>
    <t>ferrara (1116)</t>
  </si>
  <si>
    <t>684-605</t>
  </si>
  <si>
    <t>683-770</t>
  </si>
  <si>
    <t>554-510</t>
  </si>
  <si>
    <t>ferrara (1112)</t>
  </si>
  <si>
    <t>de ruberto (1330)</t>
  </si>
  <si>
    <t>722-438</t>
  </si>
  <si>
    <t>salierno (938)</t>
  </si>
  <si>
    <t>470-608</t>
  </si>
  <si>
    <t>627-591</t>
  </si>
  <si>
    <t>616-535</t>
  </si>
  <si>
    <t>628-534</t>
  </si>
  <si>
    <t>646-507</t>
  </si>
  <si>
    <t>romano (1410)</t>
  </si>
  <si>
    <t>leone (1298)</t>
  </si>
  <si>
    <t>589-444</t>
  </si>
  <si>
    <t>521-540</t>
  </si>
  <si>
    <t>663-628</t>
  </si>
  <si>
    <t>786-413</t>
  </si>
  <si>
    <t>316-471</t>
  </si>
  <si>
    <t>604-572</t>
  </si>
  <si>
    <t>romano (1400)</t>
  </si>
  <si>
    <t>de landro (1432)</t>
  </si>
  <si>
    <t>de ruberto (1344)</t>
  </si>
  <si>
    <t>ferrara (1108)</t>
  </si>
  <si>
    <t>651-656</t>
  </si>
  <si>
    <t>581-457</t>
  </si>
  <si>
    <t>441-465</t>
  </si>
  <si>
    <t>707-609</t>
  </si>
  <si>
    <t>de ruberto (1350)</t>
  </si>
  <si>
    <t>sirianni (1542)</t>
  </si>
  <si>
    <t>ferrara (1104)</t>
  </si>
  <si>
    <t>728-490</t>
  </si>
  <si>
    <t>402-724</t>
  </si>
  <si>
    <t>578-654</t>
  </si>
  <si>
    <t>590-636</t>
  </si>
  <si>
    <t>502-532</t>
  </si>
  <si>
    <t>de ruberto (1346)</t>
  </si>
  <si>
    <t>ferrara (1100)</t>
  </si>
  <si>
    <t>517-802</t>
  </si>
  <si>
    <t>461-624</t>
  </si>
  <si>
    <t>de ruberto (1374)</t>
  </si>
  <si>
    <t>ferrara (1096)</t>
  </si>
  <si>
    <t>546-476</t>
  </si>
  <si>
    <t>726-481</t>
  </si>
  <si>
    <t>421-713</t>
  </si>
  <si>
    <t>659-505</t>
  </si>
  <si>
    <t>Formisano I.</t>
  </si>
  <si>
    <t>ferrara (1102)</t>
  </si>
  <si>
    <t>formisano (1200)</t>
  </si>
  <si>
    <t>cuofano (1176)</t>
  </si>
  <si>
    <t>Fratellanza A.</t>
  </si>
  <si>
    <t>675-678</t>
  </si>
  <si>
    <t>598-561</t>
  </si>
  <si>
    <t>700-645</t>
  </si>
  <si>
    <t>556-591</t>
  </si>
  <si>
    <t>604-584</t>
  </si>
  <si>
    <t>587-519</t>
  </si>
  <si>
    <t>590-477</t>
  </si>
  <si>
    <t>fratellanza (1200)</t>
  </si>
  <si>
    <t>cacciapuoti (1022)</t>
  </si>
  <si>
    <t>cacciapuoti (1022</t>
  </si>
  <si>
    <t>de ruberto (1366)</t>
  </si>
  <si>
    <t>bellini (1398)</t>
  </si>
  <si>
    <t>658-679</t>
  </si>
  <si>
    <t>555-647</t>
  </si>
  <si>
    <t>658-689</t>
  </si>
  <si>
    <t>673-718</t>
  </si>
  <si>
    <t>de ruberto (1378)</t>
  </si>
  <si>
    <t>romano (1352)</t>
  </si>
  <si>
    <t>352-640</t>
  </si>
  <si>
    <t>salierno (926)</t>
  </si>
  <si>
    <t>660-643</t>
  </si>
  <si>
    <t>600-689</t>
  </si>
  <si>
    <t>658-688</t>
  </si>
  <si>
    <t>543-434</t>
  </si>
  <si>
    <t>642-527</t>
  </si>
  <si>
    <t>717-546</t>
  </si>
  <si>
    <t>de ruberto (1394)</t>
  </si>
  <si>
    <t>cacciapuoti (1032)</t>
  </si>
  <si>
    <t>leone (1294)</t>
  </si>
  <si>
    <t>romano (1370)</t>
  </si>
  <si>
    <t>583-652</t>
  </si>
  <si>
    <t>535-551</t>
  </si>
  <si>
    <t>567-650</t>
  </si>
  <si>
    <t>de ruberto (1392)</t>
  </si>
  <si>
    <t>sirianni (1568)</t>
  </si>
  <si>
    <t>salierno (916)</t>
  </si>
  <si>
    <t>665-777</t>
  </si>
  <si>
    <t>515-647</t>
  </si>
  <si>
    <t>526-726</t>
  </si>
  <si>
    <t>sirianni (1570)</t>
  </si>
  <si>
    <t>de ruberto (1400)</t>
  </si>
  <si>
    <t>597-682</t>
  </si>
  <si>
    <t>641-616</t>
  </si>
  <si>
    <t>641-377</t>
  </si>
  <si>
    <t>594-613</t>
  </si>
  <si>
    <t>606-654</t>
  </si>
  <si>
    <t>562-633</t>
  </si>
  <si>
    <t>de ruberto (1408)</t>
  </si>
  <si>
    <t>salierno (914)</t>
  </si>
  <si>
    <t>548-614</t>
  </si>
  <si>
    <t>713-655</t>
  </si>
  <si>
    <t>612-666</t>
  </si>
  <si>
    <t>631-517</t>
  </si>
  <si>
    <t>de ruberto (1414)</t>
  </si>
  <si>
    <t>749-658</t>
  </si>
  <si>
    <t>763-618</t>
  </si>
  <si>
    <t>593-689</t>
  </si>
  <si>
    <t>921-367</t>
  </si>
  <si>
    <t>de ruberto (1440)</t>
  </si>
  <si>
    <t>de landro (1442)</t>
  </si>
  <si>
    <t>salierno (912)</t>
  </si>
  <si>
    <t>619-687</t>
  </si>
  <si>
    <t>606-569</t>
  </si>
  <si>
    <t>689-724</t>
  </si>
  <si>
    <t>734-599</t>
  </si>
  <si>
    <t>673-375</t>
  </si>
  <si>
    <t>salierno (910)</t>
  </si>
  <si>
    <t>453-719</t>
  </si>
  <si>
    <t>610-345</t>
  </si>
  <si>
    <t>584-813</t>
  </si>
  <si>
    <t>leone (1284)</t>
  </si>
  <si>
    <t>de ruberto (1426)</t>
  </si>
  <si>
    <t>de landro (1426)</t>
  </si>
  <si>
    <t>555-638</t>
  </si>
  <si>
    <t>645-675</t>
  </si>
  <si>
    <t>616-608</t>
  </si>
  <si>
    <t>de ruberto (1454)</t>
  </si>
  <si>
    <t>romano (1286)</t>
  </si>
  <si>
    <t>473-871</t>
  </si>
  <si>
    <t>658-325</t>
  </si>
  <si>
    <t>sirianni (1580)</t>
  </si>
  <si>
    <t>594-616</t>
  </si>
  <si>
    <t>498-646</t>
  </si>
  <si>
    <t>sirianni (1584)</t>
  </si>
  <si>
    <t>romano (1296)</t>
  </si>
  <si>
    <t>657-503</t>
  </si>
  <si>
    <t>512-718</t>
  </si>
  <si>
    <t>leone (1286)</t>
  </si>
  <si>
    <t>de ruberto (1436)</t>
  </si>
  <si>
    <t>656-628</t>
  </si>
  <si>
    <t>594-650</t>
  </si>
  <si>
    <t>640-591</t>
  </si>
  <si>
    <t>720-680</t>
  </si>
  <si>
    <t>778-496</t>
  </si>
  <si>
    <t>leone (1280)</t>
  </si>
  <si>
    <t>361-424</t>
  </si>
  <si>
    <t>628-671</t>
  </si>
  <si>
    <t>de landro (1466)</t>
  </si>
  <si>
    <t>leone (1270)</t>
  </si>
  <si>
    <t>622-452</t>
  </si>
  <si>
    <t>476-549</t>
  </si>
  <si>
    <t>de landro (1472)</t>
  </si>
  <si>
    <t>salierno (908)</t>
  </si>
  <si>
    <t>437-646</t>
  </si>
  <si>
    <t>736-402</t>
  </si>
  <si>
    <t>de landro (1458)</t>
  </si>
  <si>
    <t>salierno (906)</t>
  </si>
  <si>
    <t>705-555</t>
  </si>
  <si>
    <t>673-539</t>
  </si>
  <si>
    <t>691-342</t>
  </si>
  <si>
    <t>595-398</t>
  </si>
  <si>
    <t>520-605</t>
  </si>
  <si>
    <t>617-775</t>
  </si>
  <si>
    <t>salierno (904)</t>
  </si>
  <si>
    <t>327-513</t>
  </si>
  <si>
    <t>496-705</t>
  </si>
  <si>
    <t>salierno (902)</t>
  </si>
  <si>
    <t>leone (1266)</t>
  </si>
  <si>
    <t>780-612</t>
  </si>
  <si>
    <t>708-669</t>
  </si>
  <si>
    <t>leone (1268)</t>
  </si>
  <si>
    <t>de ruberto (1424)</t>
  </si>
  <si>
    <t>549-621</t>
  </si>
  <si>
    <t>leone (1282)</t>
  </si>
  <si>
    <t>salierno (900)</t>
  </si>
  <si>
    <t>642-430</t>
  </si>
  <si>
    <t>752-551</t>
  </si>
  <si>
    <t>salierno (898)</t>
  </si>
  <si>
    <t>avolio (1238)</t>
  </si>
  <si>
    <t>792-517</t>
  </si>
  <si>
    <t>avolio (1232)</t>
  </si>
  <si>
    <t>462-769</t>
  </si>
  <si>
    <t>salierno (896)</t>
  </si>
  <si>
    <t>de landro (1464)</t>
  </si>
  <si>
    <t>786-642</t>
  </si>
  <si>
    <t>455-305</t>
  </si>
  <si>
    <t>sirianni (1562)</t>
  </si>
  <si>
    <t>de ruberto (1422)</t>
  </si>
  <si>
    <t>salierno (894)</t>
  </si>
  <si>
    <t>591-673</t>
  </si>
  <si>
    <t>romano (1316)</t>
  </si>
  <si>
    <t>628-520</t>
  </si>
  <si>
    <t>530-677</t>
  </si>
  <si>
    <t>720-701</t>
  </si>
  <si>
    <t>cozzolino (1162)</t>
  </si>
  <si>
    <t>de ruberto (1416)</t>
  </si>
  <si>
    <t>541-701</t>
  </si>
  <si>
    <t>665-632</t>
  </si>
  <si>
    <t>724-655</t>
  </si>
  <si>
    <t>de ruberto (1402)</t>
  </si>
  <si>
    <t>salierno (892)</t>
  </si>
  <si>
    <t>annunziata (1074)</t>
  </si>
  <si>
    <t>620-399</t>
  </si>
  <si>
    <t>642-592</t>
  </si>
  <si>
    <t>sirianni (1590)</t>
  </si>
  <si>
    <t>leone (1278)</t>
  </si>
  <si>
    <t>salierno (886)</t>
  </si>
  <si>
    <t>511-600</t>
  </si>
  <si>
    <t>sirianni (1592)</t>
  </si>
  <si>
    <t>salierno (884)</t>
  </si>
  <si>
    <t>480-743</t>
  </si>
  <si>
    <t>594-697</t>
  </si>
  <si>
    <t>sirianni (1594)</t>
  </si>
  <si>
    <t>495-624</t>
  </si>
  <si>
    <t>salierno (882)</t>
  </si>
  <si>
    <t>sirianni (1600)</t>
  </si>
  <si>
    <t>616-676</t>
  </si>
  <si>
    <t>517-613</t>
  </si>
  <si>
    <t>602-560</t>
  </si>
  <si>
    <t>de ruberto (1396)</t>
  </si>
  <si>
    <t>x</t>
  </si>
  <si>
    <t>617-581</t>
  </si>
  <si>
    <t>730-496</t>
  </si>
  <si>
    <t>sirianni (1602)</t>
  </si>
  <si>
    <t>de ruberto (1380)</t>
  </si>
  <si>
    <t>703-637</t>
  </si>
  <si>
    <t>11/6/2014 - 22/10/2014</t>
  </si>
  <si>
    <t>678-574</t>
  </si>
  <si>
    <t>744-625</t>
  </si>
  <si>
    <t>925-593</t>
  </si>
  <si>
    <t>696-555</t>
  </si>
  <si>
    <t>709-752</t>
  </si>
  <si>
    <t>529-658</t>
  </si>
  <si>
    <t>sirianni (1586)</t>
  </si>
  <si>
    <t>de ruberto (1384)</t>
  </si>
  <si>
    <t>romano (1350)</t>
  </si>
  <si>
    <t>Del Gaudio P.</t>
  </si>
  <si>
    <t>Di Filippo G.</t>
  </si>
  <si>
    <t>Oliva S.</t>
  </si>
  <si>
    <t>Toninelli S.</t>
  </si>
  <si>
    <t>del gaudio</t>
  </si>
  <si>
    <t>di filippo</t>
  </si>
  <si>
    <t>oliva</t>
  </si>
  <si>
    <t>toninelli</t>
  </si>
  <si>
    <t>del gaudio (1200)</t>
  </si>
  <si>
    <t>di filippo (1200)</t>
  </si>
  <si>
    <t>oliva (1200)</t>
  </si>
  <si>
    <t>toninelli (1200)</t>
  </si>
  <si>
    <t>avolio (1224)</t>
  </si>
  <si>
    <t>colacino (1176)</t>
  </si>
  <si>
    <t>de ruberto (1410)</t>
  </si>
  <si>
    <t>cozzolino (1160)</t>
  </si>
  <si>
    <t>Toninelli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</si>
</sst>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€\ #,##0"/>
    <numFmt numFmtId="165" formatCode="[$-410]d\ mmmm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Palatino Linotype"/>
      <family val="1"/>
    </font>
    <font>
      <sz val="10"/>
      <name val="Trebuchet MS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8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8"/>
      <name val="Palatino Linotype"/>
      <family val="1"/>
    </font>
    <font>
      <sz val="9"/>
      <name val="Calibri"/>
      <family val="2"/>
    </font>
    <font>
      <i/>
      <sz val="9"/>
      <name val="Calibri"/>
      <family val="2"/>
    </font>
    <font>
      <strike/>
      <sz val="8"/>
      <name val="Calibri"/>
      <family val="2"/>
    </font>
    <font>
      <u val="single"/>
      <sz val="10"/>
      <name val="Palatino Linotype"/>
      <family val="1"/>
    </font>
    <font>
      <u val="single"/>
      <sz val="8"/>
      <name val="Calibri"/>
      <family val="2"/>
    </font>
    <font>
      <sz val="7"/>
      <name val="Calibri"/>
      <family val="2"/>
    </font>
    <font>
      <u val="single"/>
      <sz val="12"/>
      <color indexed="20"/>
      <name val="Arial"/>
      <family val="2"/>
    </font>
    <font>
      <u val="single"/>
      <sz val="12"/>
      <color indexed="12"/>
      <name val="Arial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u val="single"/>
      <sz val="12"/>
      <color theme="11"/>
      <name val="Arial"/>
      <family val="2"/>
    </font>
    <font>
      <u val="single"/>
      <sz val="12"/>
      <color theme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49997663497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 style="thin"/>
      <top>
        <color indexed="63"/>
      </top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4" fillId="0" borderId="2" applyNumberFormat="0" applyFill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8" fillId="20" borderId="8" applyNumberFormat="0" applyAlignment="0" applyProtection="0"/>
    <xf numFmtId="0" fontId="8" fillId="20" borderId="8" applyNumberFormat="0" applyAlignment="0" applyProtection="0"/>
    <xf numFmtId="0" fontId="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0" fillId="24" borderId="11" xfId="0" applyFont="1" applyFill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0" fillId="24" borderId="0" xfId="0" applyFont="1" applyFill="1" applyBorder="1" applyAlignment="1">
      <alignment/>
    </xf>
    <xf numFmtId="0" fontId="20" fillId="0" borderId="14" xfId="0" applyFont="1" applyBorder="1" applyAlignment="1">
      <alignment horizontal="center"/>
    </xf>
    <xf numFmtId="0" fontId="20" fillId="24" borderId="13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20" fillId="24" borderId="16" xfId="0" applyFont="1" applyFill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6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24" borderId="10" xfId="0" applyFont="1" applyFill="1" applyBorder="1" applyAlignment="1">
      <alignment/>
    </xf>
    <xf numFmtId="0" fontId="20" fillId="0" borderId="11" xfId="0" applyFont="1" applyBorder="1" applyAlignment="1">
      <alignment/>
    </xf>
    <xf numFmtId="0" fontId="20" fillId="24" borderId="15" xfId="0" applyFont="1" applyFill="1" applyBorder="1" applyAlignment="1">
      <alignment/>
    </xf>
    <xf numFmtId="0" fontId="20" fillId="0" borderId="16" xfId="0" applyFont="1" applyBorder="1" applyAlignment="1">
      <alignment/>
    </xf>
    <xf numFmtId="0" fontId="20" fillId="25" borderId="18" xfId="0" applyFont="1" applyFill="1" applyBorder="1" applyAlignment="1">
      <alignment horizontal="left" vertical="center"/>
    </xf>
    <xf numFmtId="164" fontId="20" fillId="26" borderId="18" xfId="0" applyNumberFormat="1" applyFont="1" applyFill="1" applyBorder="1" applyAlignment="1">
      <alignment horizontal="left" vertical="center"/>
    </xf>
    <xf numFmtId="164" fontId="20" fillId="26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164" fontId="29" fillId="26" borderId="18" xfId="0" applyNumberFormat="1" applyFont="1" applyFill="1" applyBorder="1" applyAlignment="1">
      <alignment horizontal="center" vertical="center"/>
    </xf>
    <xf numFmtId="0" fontId="20" fillId="25" borderId="20" xfId="0" applyFont="1" applyFill="1" applyBorder="1" applyAlignment="1">
      <alignment horizontal="left" vertical="center"/>
    </xf>
    <xf numFmtId="164" fontId="20" fillId="26" borderId="20" xfId="0" applyNumberFormat="1" applyFont="1" applyFill="1" applyBorder="1" applyAlignment="1">
      <alignment horizontal="left" vertical="center"/>
    </xf>
    <xf numFmtId="0" fontId="20" fillId="0" borderId="16" xfId="0" applyFont="1" applyFill="1" applyBorder="1" applyAlignment="1">
      <alignment vertical="center"/>
    </xf>
    <xf numFmtId="164" fontId="20" fillId="26" borderId="21" xfId="0" applyNumberFormat="1" applyFont="1" applyFill="1" applyBorder="1" applyAlignment="1">
      <alignment horizontal="left" vertical="center"/>
    </xf>
    <xf numFmtId="0" fontId="20" fillId="25" borderId="21" xfId="0" applyFont="1" applyFill="1" applyBorder="1" applyAlignment="1">
      <alignment horizontal="left" vertical="center"/>
    </xf>
    <xf numFmtId="164" fontId="20" fillId="26" borderId="21" xfId="0" applyNumberFormat="1" applyFont="1" applyFill="1" applyBorder="1" applyAlignment="1">
      <alignment horizontal="center" vertical="center"/>
    </xf>
    <xf numFmtId="0" fontId="20" fillId="25" borderId="17" xfId="0" applyFont="1" applyFill="1" applyBorder="1" applyAlignment="1">
      <alignment horizontal="left" vertical="center"/>
    </xf>
    <xf numFmtId="164" fontId="20" fillId="26" borderId="12" xfId="0" applyNumberFormat="1" applyFont="1" applyFill="1" applyBorder="1" applyAlignment="1">
      <alignment horizontal="left" vertical="center"/>
    </xf>
    <xf numFmtId="0" fontId="20" fillId="25" borderId="22" xfId="0" applyFont="1" applyFill="1" applyBorder="1" applyAlignment="1">
      <alignment horizontal="left" vertical="center"/>
    </xf>
    <xf numFmtId="164" fontId="20" fillId="26" borderId="22" xfId="0" applyNumberFormat="1" applyFont="1" applyFill="1" applyBorder="1" applyAlignment="1">
      <alignment horizontal="center" vertical="center"/>
    </xf>
    <xf numFmtId="164" fontId="29" fillId="26" borderId="22" xfId="0" applyNumberFormat="1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0" fontId="29" fillId="26" borderId="18" xfId="0" applyNumberFormat="1" applyFont="1" applyFill="1" applyBorder="1" applyAlignment="1">
      <alignment horizontal="center" vertical="center"/>
    </xf>
    <xf numFmtId="0" fontId="31" fillId="26" borderId="18" xfId="0" applyNumberFormat="1" applyFont="1" applyFill="1" applyBorder="1" applyAlignment="1">
      <alignment horizontal="left" vertical="center"/>
    </xf>
    <xf numFmtId="0" fontId="22" fillId="26" borderId="18" xfId="0" applyNumberFormat="1" applyFont="1" applyFill="1" applyBorder="1" applyAlignment="1">
      <alignment horizontal="center" vertical="center"/>
    </xf>
    <xf numFmtId="0" fontId="32" fillId="26" borderId="18" xfId="0" applyNumberFormat="1" applyFont="1" applyFill="1" applyBorder="1" applyAlignment="1">
      <alignment horizontal="center" vertical="center"/>
    </xf>
    <xf numFmtId="164" fontId="33" fillId="26" borderId="18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/>
    </xf>
    <xf numFmtId="164" fontId="20" fillId="26" borderId="18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164" fontId="20" fillId="26" borderId="18" xfId="0" applyNumberFormat="1" applyFont="1" applyFill="1" applyBorder="1" applyAlignment="1">
      <alignment horizontal="left" vertical="center"/>
    </xf>
    <xf numFmtId="164" fontId="20" fillId="26" borderId="22" xfId="0" applyNumberFormat="1" applyFont="1" applyFill="1" applyBorder="1" applyAlignment="1">
      <alignment horizontal="left" vertical="center"/>
    </xf>
    <xf numFmtId="164" fontId="29" fillId="0" borderId="11" xfId="0" applyNumberFormat="1" applyFont="1" applyFill="1" applyBorder="1" applyAlignment="1">
      <alignment horizontal="center" vertical="center"/>
    </xf>
    <xf numFmtId="164" fontId="20" fillId="26" borderId="22" xfId="0" applyNumberFormat="1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/>
    </xf>
    <xf numFmtId="0" fontId="26" fillId="0" borderId="19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20" fillId="0" borderId="24" xfId="0" applyFont="1" applyBorder="1" applyAlignment="1">
      <alignment/>
    </xf>
    <xf numFmtId="0" fontId="26" fillId="0" borderId="25" xfId="0" applyFont="1" applyBorder="1" applyAlignment="1">
      <alignment horizontal="center"/>
    </xf>
    <xf numFmtId="0" fontId="20" fillId="27" borderId="25" xfId="0" applyFont="1" applyFill="1" applyBorder="1" applyAlignment="1">
      <alignment/>
    </xf>
    <xf numFmtId="0" fontId="20" fillId="0" borderId="26" xfId="0" applyFont="1" applyBorder="1" applyAlignment="1">
      <alignment horizontal="center"/>
    </xf>
    <xf numFmtId="0" fontId="20" fillId="27" borderId="27" xfId="0" applyFont="1" applyFill="1" applyBorder="1" applyAlignment="1">
      <alignment/>
    </xf>
    <xf numFmtId="0" fontId="26" fillId="0" borderId="28" xfId="0" applyFont="1" applyFill="1" applyBorder="1" applyAlignment="1">
      <alignment horizontal="center"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/>
    </xf>
    <xf numFmtId="0" fontId="26" fillId="0" borderId="31" xfId="0" applyFont="1" applyFill="1" applyBorder="1" applyAlignment="1">
      <alignment horizontal="center"/>
    </xf>
    <xf numFmtId="0" fontId="20" fillId="27" borderId="31" xfId="0" applyFont="1" applyFill="1" applyBorder="1" applyAlignment="1">
      <alignment/>
    </xf>
    <xf numFmtId="0" fontId="20" fillId="0" borderId="32" xfId="0" applyFont="1" applyBorder="1" applyAlignment="1">
      <alignment horizontal="center"/>
    </xf>
    <xf numFmtId="0" fontId="20" fillId="27" borderId="33" xfId="0" applyFont="1" applyFill="1" applyBorder="1" applyAlignment="1">
      <alignment/>
    </xf>
    <xf numFmtId="0" fontId="20" fillId="0" borderId="34" xfId="0" applyFont="1" applyBorder="1" applyAlignment="1">
      <alignment horizontal="center"/>
    </xf>
    <xf numFmtId="0" fontId="20" fillId="27" borderId="30" xfId="0" applyFont="1" applyFill="1" applyBorder="1" applyAlignment="1">
      <alignment/>
    </xf>
    <xf numFmtId="0" fontId="20" fillId="0" borderId="31" xfId="0" applyFont="1" applyBorder="1" applyAlignment="1">
      <alignment/>
    </xf>
    <xf numFmtId="0" fontId="20" fillId="0" borderId="33" xfId="0" applyFont="1" applyBorder="1" applyAlignment="1">
      <alignment/>
    </xf>
    <xf numFmtId="0" fontId="20" fillId="27" borderId="0" xfId="0" applyFont="1" applyFill="1" applyBorder="1" applyAlignment="1">
      <alignment/>
    </xf>
    <xf numFmtId="0" fontId="26" fillId="0" borderId="31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26" fillId="0" borderId="28" xfId="0" applyFont="1" applyBorder="1" applyAlignment="1">
      <alignment horizontal="center"/>
    </xf>
    <xf numFmtId="0" fontId="20" fillId="27" borderId="28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27" borderId="11" xfId="0" applyFont="1" applyFill="1" applyBorder="1" applyAlignment="1">
      <alignment/>
    </xf>
    <xf numFmtId="0" fontId="20" fillId="27" borderId="16" xfId="0" applyFont="1" applyFill="1" applyBorder="1" applyAlignment="1">
      <alignment/>
    </xf>
    <xf numFmtId="0" fontId="20" fillId="27" borderId="10" xfId="0" applyFont="1" applyFill="1" applyBorder="1" applyAlignment="1">
      <alignment/>
    </xf>
    <xf numFmtId="0" fontId="20" fillId="27" borderId="13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27" borderId="11" xfId="0" applyFont="1" applyFill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27" borderId="0" xfId="0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27" borderId="13" xfId="0" applyFont="1" applyFill="1" applyBorder="1" applyAlignment="1">
      <alignment/>
    </xf>
    <xf numFmtId="0" fontId="20" fillId="27" borderId="15" xfId="0" applyFont="1" applyFill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5" xfId="0" applyFont="1" applyBorder="1" applyAlignment="1">
      <alignment/>
    </xf>
    <xf numFmtId="0" fontId="20" fillId="27" borderId="16" xfId="0" applyFont="1" applyFill="1" applyBorder="1" applyAlignment="1">
      <alignment/>
    </xf>
    <xf numFmtId="0" fontId="20" fillId="27" borderId="10" xfId="0" applyFont="1" applyFill="1" applyBorder="1" applyAlignment="1">
      <alignment/>
    </xf>
    <xf numFmtId="0" fontId="20" fillId="0" borderId="11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26" fillId="0" borderId="0" xfId="0" applyFont="1" applyBorder="1" applyAlignment="1" quotePrefix="1">
      <alignment horizontal="center"/>
    </xf>
    <xf numFmtId="164" fontId="29" fillId="0" borderId="0" xfId="0" applyNumberFormat="1" applyFont="1" applyFill="1" applyBorder="1" applyAlignment="1">
      <alignment horizontal="center" vertical="center"/>
    </xf>
    <xf numFmtId="9" fontId="32" fillId="26" borderId="18" xfId="0" applyNumberFormat="1" applyFont="1" applyFill="1" applyBorder="1" applyAlignment="1">
      <alignment horizontal="center" vertical="center"/>
    </xf>
    <xf numFmtId="49" fontId="30" fillId="0" borderId="0" xfId="0" applyNumberFormat="1" applyFont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center" vertical="center"/>
    </xf>
    <xf numFmtId="49" fontId="20" fillId="26" borderId="23" xfId="0" applyNumberFormat="1" applyFont="1" applyFill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29" fillId="26" borderId="23" xfId="0" applyNumberFormat="1" applyFont="1" applyFill="1" applyBorder="1" applyAlignment="1">
      <alignment horizontal="center" vertical="center"/>
    </xf>
    <xf numFmtId="49" fontId="29" fillId="26" borderId="18" xfId="0" applyNumberFormat="1" applyFont="1" applyFill="1" applyBorder="1" applyAlignment="1">
      <alignment horizontal="center" vertical="center"/>
    </xf>
    <xf numFmtId="49" fontId="20" fillId="26" borderId="18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49" fontId="29" fillId="26" borderId="23" xfId="0" applyNumberFormat="1" applyFont="1" applyFill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/>
    </xf>
    <xf numFmtId="49" fontId="29" fillId="26" borderId="15" xfId="0" applyNumberFormat="1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center"/>
    </xf>
    <xf numFmtId="49" fontId="29" fillId="26" borderId="22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29" fillId="0" borderId="0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29" fillId="26" borderId="18" xfId="0" applyNumberFormat="1" applyFont="1" applyFill="1" applyBorder="1" applyAlignment="1">
      <alignment horizontal="center" vertical="center"/>
    </xf>
    <xf numFmtId="49" fontId="29" fillId="26" borderId="21" xfId="0" applyNumberFormat="1" applyFont="1" applyFill="1" applyBorder="1" applyAlignment="1">
      <alignment horizontal="center" vertical="center"/>
    </xf>
    <xf numFmtId="49" fontId="33" fillId="26" borderId="18" xfId="0" applyNumberFormat="1" applyFont="1" applyFill="1" applyBorder="1" applyAlignment="1">
      <alignment horizontal="center" vertical="center"/>
    </xf>
    <xf numFmtId="49" fontId="20" fillId="26" borderId="18" xfId="0" applyNumberFormat="1" applyFont="1" applyFill="1" applyBorder="1" applyAlignment="1">
      <alignment horizontal="center" vertical="center"/>
    </xf>
    <xf numFmtId="1" fontId="29" fillId="26" borderId="18" xfId="0" applyNumberFormat="1" applyFont="1" applyFill="1" applyBorder="1" applyAlignment="1">
      <alignment horizontal="center" vertical="center"/>
    </xf>
    <xf numFmtId="0" fontId="20" fillId="24" borderId="0" xfId="0" applyFont="1" applyFill="1" applyAlignment="1">
      <alignment/>
    </xf>
    <xf numFmtId="0" fontId="20" fillId="0" borderId="0" xfId="0" applyFont="1" applyFill="1" applyAlignment="1">
      <alignment/>
    </xf>
    <xf numFmtId="0" fontId="26" fillId="0" borderId="1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24" borderId="19" xfId="0" applyFont="1" applyFill="1" applyBorder="1" applyAlignment="1">
      <alignment/>
    </xf>
    <xf numFmtId="0" fontId="26" fillId="0" borderId="20" xfId="0" applyFont="1" applyBorder="1" applyAlignment="1">
      <alignment horizontal="center"/>
    </xf>
    <xf numFmtId="0" fontId="0" fillId="0" borderId="0" xfId="0" applyFill="1" applyAlignment="1">
      <alignment/>
    </xf>
    <xf numFmtId="49" fontId="29" fillId="26" borderId="10" xfId="0" applyNumberFormat="1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164" fontId="20" fillId="0" borderId="11" xfId="0" applyNumberFormat="1" applyFont="1" applyFill="1" applyBorder="1" applyAlignment="1">
      <alignment horizontal="center" vertical="center"/>
    </xf>
    <xf numFmtId="164" fontId="20" fillId="28" borderId="18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4" fontId="35" fillId="26" borderId="18" xfId="0" applyNumberFormat="1" applyFont="1" applyFill="1" applyBorder="1" applyAlignment="1">
      <alignment horizontal="center" vertical="center"/>
    </xf>
    <xf numFmtId="1" fontId="29" fillId="26" borderId="22" xfId="0" applyNumberFormat="1" applyFont="1" applyFill="1" applyBorder="1" applyAlignment="1">
      <alignment horizontal="center" vertical="center"/>
    </xf>
    <xf numFmtId="1" fontId="36" fillId="26" borderId="18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/>
    </xf>
    <xf numFmtId="0" fontId="20" fillId="29" borderId="18" xfId="0" applyFont="1" applyFill="1" applyBorder="1" applyAlignment="1">
      <alignment horizontal="left" vertical="center"/>
    </xf>
    <xf numFmtId="0" fontId="31" fillId="26" borderId="35" xfId="0" applyNumberFormat="1" applyFont="1" applyFill="1" applyBorder="1" applyAlignment="1">
      <alignment horizontal="left" vertical="center"/>
    </xf>
    <xf numFmtId="0" fontId="32" fillId="26" borderId="35" xfId="0" applyNumberFormat="1" applyFont="1" applyFill="1" applyBorder="1" applyAlignment="1">
      <alignment horizontal="center" vertical="center"/>
    </xf>
    <xf numFmtId="9" fontId="32" fillId="26" borderId="35" xfId="0" applyNumberFormat="1" applyFont="1" applyFill="1" applyBorder="1" applyAlignment="1">
      <alignment horizontal="center" vertical="center"/>
    </xf>
    <xf numFmtId="49" fontId="20" fillId="26" borderId="18" xfId="0" applyNumberFormat="1" applyFont="1" applyFill="1" applyBorder="1" applyAlignment="1">
      <alignment horizontal="center" vertical="center"/>
    </xf>
    <xf numFmtId="164" fontId="23" fillId="26" borderId="18" xfId="0" applyNumberFormat="1" applyFont="1" applyFill="1" applyBorder="1" applyAlignment="1">
      <alignment horizontal="left" vertical="center"/>
    </xf>
    <xf numFmtId="0" fontId="23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165" fontId="20" fillId="30" borderId="23" xfId="0" applyNumberFormat="1" applyFont="1" applyFill="1" applyBorder="1" applyAlignment="1">
      <alignment horizontal="center" vertical="center"/>
    </xf>
    <xf numFmtId="165" fontId="20" fillId="30" borderId="19" xfId="0" applyNumberFormat="1" applyFont="1" applyFill="1" applyBorder="1" applyAlignment="1">
      <alignment horizontal="center" vertical="center"/>
    </xf>
    <xf numFmtId="165" fontId="20" fillId="30" borderId="20" xfId="0" applyNumberFormat="1" applyFont="1" applyFill="1" applyBorder="1" applyAlignment="1">
      <alignment horizontal="center" vertical="center"/>
    </xf>
    <xf numFmtId="165" fontId="20" fillId="30" borderId="18" xfId="0" applyNumberFormat="1" applyFont="1" applyFill="1" applyBorder="1" applyAlignment="1">
      <alignment horizontal="center" vertical="center"/>
    </xf>
    <xf numFmtId="165" fontId="0" fillId="30" borderId="18" xfId="0" applyNumberFormat="1" applyFont="1" applyFill="1" applyBorder="1" applyAlignment="1">
      <alignment horizontal="center" vertical="center"/>
    </xf>
    <xf numFmtId="165" fontId="0" fillId="30" borderId="22" xfId="0" applyNumberFormat="1" applyFont="1" applyFill="1" applyBorder="1" applyAlignment="1">
      <alignment horizontal="center" vertical="center"/>
    </xf>
    <xf numFmtId="49" fontId="20" fillId="30" borderId="18" xfId="0" applyNumberFormat="1" applyFont="1" applyFill="1" applyBorder="1" applyAlignment="1">
      <alignment horizontal="center" vertical="center"/>
    </xf>
    <xf numFmtId="49" fontId="0" fillId="30" borderId="18" xfId="0" applyNumberFormat="1" applyFont="1" applyFill="1" applyBorder="1" applyAlignment="1">
      <alignment horizontal="center" vertical="center"/>
    </xf>
    <xf numFmtId="49" fontId="0" fillId="30" borderId="22" xfId="0" applyNumberFormat="1" applyFont="1" applyFill="1" applyBorder="1" applyAlignment="1">
      <alignment horizontal="center" vertical="center"/>
    </xf>
    <xf numFmtId="0" fontId="20" fillId="30" borderId="18" xfId="0" applyFont="1" applyFill="1" applyBorder="1" applyAlignment="1">
      <alignment horizontal="center" vertical="center"/>
    </xf>
    <xf numFmtId="0" fontId="0" fillId="30" borderId="18" xfId="0" applyFont="1" applyFill="1" applyBorder="1" applyAlignment="1">
      <alignment horizontal="center" vertical="center"/>
    </xf>
    <xf numFmtId="0" fontId="0" fillId="30" borderId="22" xfId="0" applyFont="1" applyFill="1" applyBorder="1" applyAlignment="1">
      <alignment horizontal="center" vertical="center"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 1" xfId="21"/>
    <cellStyle name="20% - Colore 1 2" xfId="22"/>
    <cellStyle name="20% - Colore 2 1" xfId="23"/>
    <cellStyle name="20% - Colore 2 2" xfId="24"/>
    <cellStyle name="20% - Colore 3 1" xfId="25"/>
    <cellStyle name="20% - Colore 3 2" xfId="26"/>
    <cellStyle name="20% - Colore 4 1" xfId="27"/>
    <cellStyle name="20% - Colore 4 2" xfId="28"/>
    <cellStyle name="20% - Colore 5 1" xfId="29"/>
    <cellStyle name="20% - Colore 5 2" xfId="30"/>
    <cellStyle name="20% - Colore 6 1" xfId="31"/>
    <cellStyle name="20% - Colore 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 1" xfId="39"/>
    <cellStyle name="40% - Colore 1 2" xfId="40"/>
    <cellStyle name="40% - Colore 2 1" xfId="41"/>
    <cellStyle name="40% - Colore 2 2" xfId="42"/>
    <cellStyle name="40% - Colore 3 1" xfId="43"/>
    <cellStyle name="40% - Colore 3 2" xfId="44"/>
    <cellStyle name="40% - Colore 4 1" xfId="45"/>
    <cellStyle name="40% - Colore 4 2" xfId="46"/>
    <cellStyle name="40% - Colore 5 1" xfId="47"/>
    <cellStyle name="40% - Colore 5 2" xfId="48"/>
    <cellStyle name="40% - Colore 6 1" xfId="49"/>
    <cellStyle name="40% - Colore 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 1" xfId="57"/>
    <cellStyle name="60% - Colore 1 2" xfId="58"/>
    <cellStyle name="60% - Colore 2 1" xfId="59"/>
    <cellStyle name="60% - Colore 2 2" xfId="60"/>
    <cellStyle name="60% - Colore 3 1" xfId="61"/>
    <cellStyle name="60% - Colore 3 2" xfId="62"/>
    <cellStyle name="60% - Colore 4 1" xfId="63"/>
    <cellStyle name="60% - Colore 4 2" xfId="64"/>
    <cellStyle name="60% - Colore 5 1" xfId="65"/>
    <cellStyle name="60% - Colore 5 2" xfId="66"/>
    <cellStyle name="60% - Colore 6 1" xfId="67"/>
    <cellStyle name="60% - Colore 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 1" xfId="76"/>
    <cellStyle name="Calcolo 2" xfId="77"/>
    <cellStyle name="Calculation" xfId="78"/>
    <cellStyle name="Cella collegata 1" xfId="79"/>
    <cellStyle name="Cella collegata 2" xfId="80"/>
    <cellStyle name="Cella da controllare 1" xfId="81"/>
    <cellStyle name="Cella da controllare 2" xfId="82"/>
    <cellStyle name="Check Cell" xfId="83"/>
    <cellStyle name="Colore 1 1" xfId="84"/>
    <cellStyle name="Colore 1 2" xfId="85"/>
    <cellStyle name="Colore 2 1" xfId="86"/>
    <cellStyle name="Colore 2 2" xfId="87"/>
    <cellStyle name="Colore 3 1" xfId="88"/>
    <cellStyle name="Colore 3 2" xfId="89"/>
    <cellStyle name="Colore 4 1" xfId="90"/>
    <cellStyle name="Colore 4 2" xfId="91"/>
    <cellStyle name="Colore 5 1" xfId="92"/>
    <cellStyle name="Colore 5 2" xfId="93"/>
    <cellStyle name="Colore 6 1" xfId="94"/>
    <cellStyle name="Colore 6 2" xfId="95"/>
    <cellStyle name="Comma" xfId="96"/>
    <cellStyle name="Comma [0]" xfId="97"/>
    <cellStyle name="Currency" xfId="98"/>
    <cellStyle name="Currency [0]" xfId="99"/>
    <cellStyle name="Explanatory Text" xfId="100"/>
    <cellStyle name="Followed Hyperlink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Input 1" xfId="109"/>
    <cellStyle name="Input 2" xfId="110"/>
    <cellStyle name="Linked Cell" xfId="111"/>
    <cellStyle name="Neutral" xfId="112"/>
    <cellStyle name="Neutrale 1" xfId="113"/>
    <cellStyle name="Neutrale 2" xfId="114"/>
    <cellStyle name="Nota 1" xfId="115"/>
    <cellStyle name="Nota 2" xfId="116"/>
    <cellStyle name="Note" xfId="117"/>
    <cellStyle name="Output" xfId="118"/>
    <cellStyle name="Output 1" xfId="119"/>
    <cellStyle name="Output 2" xfId="120"/>
    <cellStyle name="Percent" xfId="121"/>
    <cellStyle name="Testo avviso 1" xfId="122"/>
    <cellStyle name="Testo avviso 2" xfId="123"/>
    <cellStyle name="Testo descrittivo 1" xfId="124"/>
    <cellStyle name="Testo descrittivo 2" xfId="125"/>
    <cellStyle name="Title" xfId="126"/>
    <cellStyle name="Titolo 1 1" xfId="127"/>
    <cellStyle name="Titolo 1 2" xfId="128"/>
    <cellStyle name="Titolo 2 1" xfId="129"/>
    <cellStyle name="Titolo 2 2" xfId="130"/>
    <cellStyle name="Titolo 3 1" xfId="131"/>
    <cellStyle name="Titolo 3 2" xfId="132"/>
    <cellStyle name="Titolo 4 1" xfId="133"/>
    <cellStyle name="Titolo 4 2" xfId="134"/>
    <cellStyle name="Titolo 5" xfId="135"/>
    <cellStyle name="Titolo 6" xfId="136"/>
    <cellStyle name="Total" xfId="137"/>
    <cellStyle name="Totale 1" xfId="138"/>
    <cellStyle name="Totale 2" xfId="139"/>
    <cellStyle name="Valore non valido 1" xfId="140"/>
    <cellStyle name="Valore non valido 2" xfId="141"/>
    <cellStyle name="Valore valido 1" xfId="142"/>
    <cellStyle name="Valore valido 2" xfId="143"/>
    <cellStyle name="Warning Text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222"/>
  <sheetViews>
    <sheetView zoomScale="120" zoomScaleNormal="120" zoomScalePageLayoutView="0" workbookViewId="0" topLeftCell="A1202">
      <selection activeCell="B1232" sqref="B1232"/>
    </sheetView>
  </sheetViews>
  <sheetFormatPr defaultColWidth="9.140625" defaultRowHeight="12.75"/>
  <cols>
    <col min="1" max="1" width="12.00390625" style="1" customWidth="1"/>
    <col min="2" max="2" width="14.7109375" style="1" customWidth="1"/>
    <col min="3" max="3" width="7.7109375" style="2" customWidth="1"/>
    <col min="4" max="4" width="3.140625" style="143" bestFit="1" customWidth="1"/>
    <col min="5" max="5" width="18.7109375" style="1" customWidth="1"/>
    <col min="6" max="7" width="14.7109375" style="1" customWidth="1"/>
    <col min="8" max="8" width="7.7109375" style="2" customWidth="1"/>
    <col min="9" max="9" width="2.421875" style="159" customWidth="1"/>
  </cols>
  <sheetData>
    <row r="1" ht="12.75" customHeight="1"/>
    <row r="2" spans="1:9" ht="12.75" customHeight="1">
      <c r="A2" s="33"/>
      <c r="B2" s="33"/>
      <c r="C2" s="34"/>
      <c r="D2" s="144"/>
      <c r="E2" s="33"/>
      <c r="F2" s="33"/>
      <c r="G2" s="33"/>
      <c r="H2" s="34"/>
      <c r="I2" s="160"/>
    </row>
    <row r="3" spans="1:9" ht="12.75" customHeight="1">
      <c r="A3" s="35"/>
      <c r="B3" s="35"/>
      <c r="C3" s="36"/>
      <c r="D3" s="145"/>
      <c r="E3" s="37" t="s">
        <v>274</v>
      </c>
      <c r="F3" s="35"/>
      <c r="G3" s="35"/>
      <c r="H3" s="36"/>
      <c r="I3" s="147"/>
    </row>
    <row r="4" spans="1:9" ht="12.75" customHeight="1">
      <c r="A4" s="35"/>
      <c r="B4" s="35"/>
      <c r="C4" s="36"/>
      <c r="D4" s="145"/>
      <c r="E4" s="35"/>
      <c r="F4" s="35"/>
      <c r="G4" s="35"/>
      <c r="H4" s="36"/>
      <c r="I4" s="147"/>
    </row>
    <row r="5" spans="1:9" ht="12.75" customHeight="1">
      <c r="A5" s="48" t="s">
        <v>0</v>
      </c>
      <c r="B5" s="49" t="s">
        <v>1</v>
      </c>
      <c r="C5" s="50" t="s">
        <v>2</v>
      </c>
      <c r="D5" s="146"/>
      <c r="E5" s="54"/>
      <c r="F5" s="56" t="s">
        <v>3</v>
      </c>
      <c r="G5" s="48" t="s">
        <v>4</v>
      </c>
      <c r="H5" s="50" t="s">
        <v>5</v>
      </c>
      <c r="I5" s="149"/>
    </row>
    <row r="6" spans="1:9" ht="12.75" customHeight="1">
      <c r="A6" s="48" t="s">
        <v>6</v>
      </c>
      <c r="B6" s="49" t="s">
        <v>4</v>
      </c>
      <c r="C6" s="50" t="s">
        <v>7</v>
      </c>
      <c r="D6" s="146"/>
      <c r="E6" s="54"/>
      <c r="F6" s="55" t="s">
        <v>3</v>
      </c>
      <c r="G6" s="49" t="s">
        <v>4</v>
      </c>
      <c r="H6" s="50" t="s">
        <v>8</v>
      </c>
      <c r="I6" s="149"/>
    </row>
    <row r="7" spans="1:9" ht="12.75" customHeight="1">
      <c r="A7" s="48" t="s">
        <v>4</v>
      </c>
      <c r="B7" s="49" t="s">
        <v>9</v>
      </c>
      <c r="C7" s="50" t="s">
        <v>10</v>
      </c>
      <c r="D7" s="146"/>
      <c r="E7" s="54"/>
      <c r="F7" s="55" t="s">
        <v>3</v>
      </c>
      <c r="G7" s="49" t="s">
        <v>11</v>
      </c>
      <c r="H7" s="50" t="s">
        <v>12</v>
      </c>
      <c r="I7" s="149"/>
    </row>
    <row r="8" spans="1:9" ht="12.75" customHeight="1">
      <c r="A8" s="49" t="s">
        <v>9</v>
      </c>
      <c r="B8" s="48" t="s">
        <v>11</v>
      </c>
      <c r="C8" s="50" t="s">
        <v>13</v>
      </c>
      <c r="D8" s="146"/>
      <c r="E8" s="54"/>
      <c r="F8" s="56" t="s">
        <v>3</v>
      </c>
      <c r="G8" s="48" t="s">
        <v>9</v>
      </c>
      <c r="H8" s="50" t="s">
        <v>14</v>
      </c>
      <c r="I8" s="149"/>
    </row>
    <row r="9" spans="1:9" ht="12.75" customHeight="1">
      <c r="A9" s="48" t="s">
        <v>11</v>
      </c>
      <c r="B9" s="49" t="s">
        <v>3</v>
      </c>
      <c r="C9" s="50" t="s">
        <v>15</v>
      </c>
      <c r="D9" s="146"/>
      <c r="E9" s="54"/>
      <c r="F9" s="55" t="s">
        <v>6</v>
      </c>
      <c r="G9" s="49" t="s">
        <v>9</v>
      </c>
      <c r="H9" s="50" t="s">
        <v>16</v>
      </c>
      <c r="I9" s="149"/>
    </row>
    <row r="10" spans="1:9" ht="12.75" customHeight="1">
      <c r="A10" s="49" t="s">
        <v>3</v>
      </c>
      <c r="B10" s="48" t="s">
        <v>11</v>
      </c>
      <c r="C10" s="50" t="s">
        <v>17</v>
      </c>
      <c r="D10" s="146"/>
      <c r="E10" s="54"/>
      <c r="F10" s="56" t="s">
        <v>6</v>
      </c>
      <c r="G10" s="48" t="s">
        <v>11</v>
      </c>
      <c r="H10" s="50" t="s">
        <v>18</v>
      </c>
      <c r="I10" s="149" t="s">
        <v>19</v>
      </c>
    </row>
    <row r="11" spans="1:9" ht="12.75" customHeight="1">
      <c r="A11" s="49" t="s">
        <v>4</v>
      </c>
      <c r="B11" s="48" t="s">
        <v>6</v>
      </c>
      <c r="C11" s="50" t="s">
        <v>20</v>
      </c>
      <c r="D11" s="146"/>
      <c r="E11" s="54"/>
      <c r="F11" s="55" t="s">
        <v>4</v>
      </c>
      <c r="G11" s="49" t="s">
        <v>3</v>
      </c>
      <c r="H11" s="50" t="s">
        <v>21</v>
      </c>
      <c r="I11" s="149"/>
    </row>
    <row r="12" spans="1:9" ht="12.75" customHeight="1">
      <c r="A12" s="48" t="s">
        <v>6</v>
      </c>
      <c r="B12" s="49" t="s">
        <v>22</v>
      </c>
      <c r="C12" s="50" t="s">
        <v>23</v>
      </c>
      <c r="D12" s="146"/>
      <c r="E12" s="54"/>
      <c r="F12" s="55" t="s">
        <v>11</v>
      </c>
      <c r="G12" s="49" t="s">
        <v>24</v>
      </c>
      <c r="H12" s="50" t="s">
        <v>25</v>
      </c>
      <c r="I12" s="149"/>
    </row>
    <row r="13" spans="1:9" ht="12.75" customHeight="1">
      <c r="A13" s="48" t="s">
        <v>22</v>
      </c>
      <c r="B13" s="49" t="s">
        <v>9</v>
      </c>
      <c r="C13" s="50" t="s">
        <v>26</v>
      </c>
      <c r="D13" s="146"/>
      <c r="E13" s="54"/>
      <c r="F13" s="56" t="s">
        <v>11</v>
      </c>
      <c r="G13" s="48" t="s">
        <v>27</v>
      </c>
      <c r="H13" s="50" t="s">
        <v>28</v>
      </c>
      <c r="I13" s="149"/>
    </row>
    <row r="14" spans="1:9" ht="12.75" customHeight="1">
      <c r="A14" s="48" t="s">
        <v>9</v>
      </c>
      <c r="B14" s="49" t="s">
        <v>22</v>
      </c>
      <c r="C14" s="50" t="s">
        <v>29</v>
      </c>
      <c r="D14" s="146"/>
      <c r="E14" s="54"/>
      <c r="F14" s="55" t="s">
        <v>4</v>
      </c>
      <c r="G14" s="49" t="s">
        <v>3</v>
      </c>
      <c r="H14" s="50" t="s">
        <v>30</v>
      </c>
      <c r="I14" s="149"/>
    </row>
    <row r="15" spans="1:9" ht="12.75" customHeight="1">
      <c r="A15" s="48" t="s">
        <v>4</v>
      </c>
      <c r="B15" s="49" t="s">
        <v>22</v>
      </c>
      <c r="C15" s="50" t="s">
        <v>31</v>
      </c>
      <c r="D15" s="146"/>
      <c r="E15" s="54"/>
      <c r="F15" s="55" t="s">
        <v>4</v>
      </c>
      <c r="G15" s="49" t="s">
        <v>32</v>
      </c>
      <c r="H15" s="50" t="s">
        <v>33</v>
      </c>
      <c r="I15" s="149"/>
    </row>
    <row r="16" spans="1:9" ht="12.75" customHeight="1">
      <c r="A16" s="48" t="s">
        <v>22</v>
      </c>
      <c r="B16" s="49" t="s">
        <v>11</v>
      </c>
      <c r="C16" s="50" t="s">
        <v>34</v>
      </c>
      <c r="D16" s="146"/>
      <c r="E16" s="54"/>
      <c r="F16" s="56" t="s">
        <v>4</v>
      </c>
      <c r="G16" s="48" t="s">
        <v>11</v>
      </c>
      <c r="H16" s="50" t="s">
        <v>35</v>
      </c>
      <c r="I16" s="149"/>
    </row>
    <row r="17" spans="1:9" ht="12.75" customHeight="1">
      <c r="A17" s="48" t="s">
        <v>11</v>
      </c>
      <c r="B17" s="49" t="s">
        <v>24</v>
      </c>
      <c r="C17" s="50" t="s">
        <v>36</v>
      </c>
      <c r="D17" s="146"/>
      <c r="E17" s="54"/>
      <c r="F17" s="62" t="s">
        <v>24</v>
      </c>
      <c r="G17" s="63" t="s">
        <v>32</v>
      </c>
      <c r="H17" s="64" t="s">
        <v>37</v>
      </c>
      <c r="I17" s="156"/>
    </row>
    <row r="18" spans="1:9" ht="12.75" customHeight="1">
      <c r="A18" s="49" t="s">
        <v>24</v>
      </c>
      <c r="B18" s="48" t="s">
        <v>4</v>
      </c>
      <c r="C18" s="50" t="s">
        <v>38</v>
      </c>
      <c r="D18" s="146"/>
      <c r="E18" s="54"/>
      <c r="F18" s="54"/>
      <c r="G18" s="54"/>
      <c r="H18" s="54"/>
      <c r="I18" s="149"/>
    </row>
    <row r="19" spans="1:9" ht="12.75" customHeight="1">
      <c r="A19" s="38"/>
      <c r="B19" s="38"/>
      <c r="C19" s="39"/>
      <c r="D19" s="147"/>
      <c r="E19" s="38"/>
      <c r="F19" s="38"/>
      <c r="G19" s="38"/>
      <c r="H19" s="39"/>
      <c r="I19" s="147"/>
    </row>
    <row r="20" spans="1:9" ht="12.75" customHeight="1">
      <c r="A20" s="213" t="s">
        <v>340</v>
      </c>
      <c r="B20" s="214"/>
      <c r="C20" s="214"/>
      <c r="D20" s="214"/>
      <c r="E20" s="215"/>
      <c r="F20" s="214"/>
      <c r="G20" s="214"/>
      <c r="H20" s="214"/>
      <c r="I20" s="214"/>
    </row>
    <row r="21" spans="1:9" ht="12.75" customHeight="1">
      <c r="A21" s="49" t="s">
        <v>39</v>
      </c>
      <c r="B21" s="48" t="s">
        <v>11</v>
      </c>
      <c r="C21" s="50" t="s">
        <v>40</v>
      </c>
      <c r="D21" s="148" t="s">
        <v>41</v>
      </c>
      <c r="E21" s="54"/>
      <c r="F21" s="55" t="s">
        <v>32</v>
      </c>
      <c r="G21" s="49" t="s">
        <v>39</v>
      </c>
      <c r="H21" s="50" t="s">
        <v>42</v>
      </c>
      <c r="I21" s="149"/>
    </row>
    <row r="22" spans="1:9" ht="12.75" customHeight="1">
      <c r="A22" s="48" t="s">
        <v>39</v>
      </c>
      <c r="B22" s="49" t="s">
        <v>22</v>
      </c>
      <c r="C22" s="50" t="s">
        <v>43</v>
      </c>
      <c r="D22" s="148"/>
      <c r="E22" s="54"/>
      <c r="F22" s="55" t="s">
        <v>11</v>
      </c>
      <c r="G22" s="49" t="s">
        <v>44</v>
      </c>
      <c r="H22" s="50" t="s">
        <v>45</v>
      </c>
      <c r="I22" s="149"/>
    </row>
    <row r="23" spans="1:9" ht="12.75" customHeight="1">
      <c r="A23" s="48" t="s">
        <v>11</v>
      </c>
      <c r="B23" s="49" t="s">
        <v>44</v>
      </c>
      <c r="C23" s="50" t="s">
        <v>46</v>
      </c>
      <c r="D23" s="148"/>
      <c r="E23" s="54"/>
      <c r="F23" s="55" t="s">
        <v>32</v>
      </c>
      <c r="G23" s="49" t="s">
        <v>44</v>
      </c>
      <c r="H23" s="50" t="s">
        <v>47</v>
      </c>
      <c r="I23" s="149"/>
    </row>
    <row r="24" spans="1:9" ht="12.75" customHeight="1">
      <c r="A24" s="48" t="s">
        <v>48</v>
      </c>
      <c r="B24" s="49" t="s">
        <v>44</v>
      </c>
      <c r="C24" s="50" t="s">
        <v>49</v>
      </c>
      <c r="D24" s="148"/>
      <c r="E24" s="54"/>
      <c r="F24" s="56" t="s">
        <v>4</v>
      </c>
      <c r="G24" s="48" t="s">
        <v>44</v>
      </c>
      <c r="H24" s="50" t="s">
        <v>50</v>
      </c>
      <c r="I24" s="149"/>
    </row>
    <row r="25" spans="1:9" ht="12.75" customHeight="1">
      <c r="A25" s="48" t="s">
        <v>44</v>
      </c>
      <c r="B25" s="49" t="s">
        <v>51</v>
      </c>
      <c r="C25" s="50" t="s">
        <v>52</v>
      </c>
      <c r="D25" s="148"/>
      <c r="E25" s="54"/>
      <c r="F25" s="55" t="s">
        <v>4</v>
      </c>
      <c r="G25" s="49" t="s">
        <v>51</v>
      </c>
      <c r="H25" s="50" t="s">
        <v>53</v>
      </c>
      <c r="I25" s="149"/>
    </row>
    <row r="26" spans="1:9" ht="12.75" customHeight="1">
      <c r="A26" s="48" t="s">
        <v>48</v>
      </c>
      <c r="B26" s="49" t="s">
        <v>51</v>
      </c>
      <c r="C26" s="50" t="s">
        <v>54</v>
      </c>
      <c r="D26" s="148"/>
      <c r="E26" s="54"/>
      <c r="F26" s="56" t="s">
        <v>4</v>
      </c>
      <c r="G26" s="48" t="s">
        <v>48</v>
      </c>
      <c r="H26" s="50" t="s">
        <v>55</v>
      </c>
      <c r="I26" s="149"/>
    </row>
    <row r="27" spans="1:9" ht="12.75" customHeight="1">
      <c r="A27" s="48" t="s">
        <v>44</v>
      </c>
      <c r="B27" s="49" t="s">
        <v>11</v>
      </c>
      <c r="C27" s="50" t="s">
        <v>56</v>
      </c>
      <c r="D27" s="148"/>
      <c r="E27" s="54"/>
      <c r="F27" s="55" t="s">
        <v>6</v>
      </c>
      <c r="G27" s="49" t="s">
        <v>44</v>
      </c>
      <c r="H27" s="50" t="s">
        <v>57</v>
      </c>
      <c r="I27" s="149" t="s">
        <v>58</v>
      </c>
    </row>
    <row r="28" spans="1:9" ht="12.75" customHeight="1">
      <c r="A28" s="48" t="s">
        <v>11</v>
      </c>
      <c r="B28" s="49" t="s">
        <v>44</v>
      </c>
      <c r="C28" s="50" t="s">
        <v>59</v>
      </c>
      <c r="D28" s="148"/>
      <c r="E28" s="54"/>
      <c r="F28" s="54"/>
      <c r="G28" s="54"/>
      <c r="H28" s="54"/>
      <c r="I28" s="149"/>
    </row>
    <row r="29" spans="1:9" ht="12.75" customHeight="1">
      <c r="A29" s="54"/>
      <c r="B29" s="54"/>
      <c r="C29" s="54"/>
      <c r="D29" s="149"/>
      <c r="E29" s="54"/>
      <c r="F29" s="54"/>
      <c r="G29" s="54"/>
      <c r="H29" s="54"/>
      <c r="I29" s="149"/>
    </row>
    <row r="30" spans="1:9" ht="12.75" customHeight="1">
      <c r="A30" s="49" t="s">
        <v>275</v>
      </c>
      <c r="B30" s="49"/>
      <c r="C30" s="49"/>
      <c r="D30" s="150"/>
      <c r="E30" s="58"/>
      <c r="F30" s="54"/>
      <c r="G30" s="54"/>
      <c r="H30" s="54"/>
      <c r="I30" s="149"/>
    </row>
    <row r="31" spans="1:9" ht="12.75" customHeight="1">
      <c r="A31" s="38"/>
      <c r="B31" s="38"/>
      <c r="C31" s="39"/>
      <c r="D31" s="147"/>
      <c r="E31" s="38"/>
      <c r="F31" s="38"/>
      <c r="G31" s="38"/>
      <c r="H31" s="39"/>
      <c r="I31" s="147"/>
    </row>
    <row r="32" spans="1:9" ht="12.75" customHeight="1">
      <c r="A32" s="207">
        <v>39399</v>
      </c>
      <c r="B32" s="208"/>
      <c r="C32" s="208"/>
      <c r="D32" s="208"/>
      <c r="E32" s="209"/>
      <c r="F32" s="208"/>
      <c r="G32" s="208"/>
      <c r="H32" s="208"/>
      <c r="I32" s="208"/>
    </row>
    <row r="33" spans="1:9" ht="12.75" customHeight="1">
      <c r="A33" s="49" t="s">
        <v>4</v>
      </c>
      <c r="B33" s="48" t="s">
        <v>11</v>
      </c>
      <c r="C33" s="50" t="s">
        <v>60</v>
      </c>
      <c r="D33" s="148"/>
      <c r="E33" s="54"/>
      <c r="F33" s="56" t="s">
        <v>61</v>
      </c>
      <c r="G33" s="48" t="s">
        <v>11</v>
      </c>
      <c r="H33" s="50" t="s">
        <v>62</v>
      </c>
      <c r="I33" s="149"/>
    </row>
    <row r="34" spans="1:9" ht="12.75" customHeight="1">
      <c r="A34" s="48" t="s">
        <v>22</v>
      </c>
      <c r="B34" s="49" t="s">
        <v>4</v>
      </c>
      <c r="C34" s="50" t="s">
        <v>63</v>
      </c>
      <c r="D34" s="148"/>
      <c r="E34" s="54"/>
      <c r="F34" s="55" t="s">
        <v>4</v>
      </c>
      <c r="G34" s="49" t="s">
        <v>32</v>
      </c>
      <c r="H34" s="50" t="s">
        <v>64</v>
      </c>
      <c r="I34" s="149" t="s">
        <v>65</v>
      </c>
    </row>
    <row r="35" spans="1:9" ht="12.75" customHeight="1">
      <c r="A35" s="38"/>
      <c r="B35" s="38"/>
      <c r="C35" s="39"/>
      <c r="D35" s="147"/>
      <c r="E35" s="38"/>
      <c r="F35" s="38"/>
      <c r="G35" s="38"/>
      <c r="H35" s="39"/>
      <c r="I35" s="147"/>
    </row>
    <row r="36" spans="1:9" ht="12.75" customHeight="1">
      <c r="A36" s="207">
        <v>39406</v>
      </c>
      <c r="B36" s="208"/>
      <c r="C36" s="208"/>
      <c r="D36" s="208"/>
      <c r="E36" s="209"/>
      <c r="F36" s="208"/>
      <c r="G36" s="208"/>
      <c r="H36" s="208"/>
      <c r="I36" s="208"/>
    </row>
    <row r="37" spans="1:9" ht="12.75" customHeight="1">
      <c r="A37" s="49" t="s">
        <v>22</v>
      </c>
      <c r="B37" s="48" t="s">
        <v>51</v>
      </c>
      <c r="C37" s="50" t="s">
        <v>66</v>
      </c>
      <c r="D37" s="148"/>
      <c r="E37" s="54"/>
      <c r="F37" s="56" t="s">
        <v>51</v>
      </c>
      <c r="G37" s="48" t="s">
        <v>11</v>
      </c>
      <c r="H37" s="50" t="s">
        <v>67</v>
      </c>
      <c r="I37" s="149"/>
    </row>
    <row r="38" spans="1:9" ht="12.75" customHeight="1">
      <c r="A38" s="48" t="s">
        <v>48</v>
      </c>
      <c r="B38" s="49" t="s">
        <v>11</v>
      </c>
      <c r="C38" s="50" t="s">
        <v>68</v>
      </c>
      <c r="D38" s="148" t="s">
        <v>58</v>
      </c>
      <c r="E38" s="54"/>
      <c r="F38" s="56" t="s">
        <v>11</v>
      </c>
      <c r="G38" s="48" t="s">
        <v>48</v>
      </c>
      <c r="H38" s="50" t="s">
        <v>69</v>
      </c>
      <c r="I38" s="149" t="s">
        <v>58</v>
      </c>
    </row>
    <row r="39" spans="1:9" ht="12.75" customHeight="1">
      <c r="A39" s="48" t="s">
        <v>4</v>
      </c>
      <c r="B39" s="49" t="s">
        <v>9</v>
      </c>
      <c r="C39" s="50" t="s">
        <v>70</v>
      </c>
      <c r="D39" s="148"/>
      <c r="E39" s="54"/>
      <c r="F39" s="55" t="s">
        <v>71</v>
      </c>
      <c r="G39" s="49" t="s">
        <v>51</v>
      </c>
      <c r="H39" s="50" t="s">
        <v>72</v>
      </c>
      <c r="I39" s="149"/>
    </row>
    <row r="40" spans="1:9" ht="12.75" customHeight="1">
      <c r="A40" s="48" t="s">
        <v>4</v>
      </c>
      <c r="B40" s="49" t="s">
        <v>9</v>
      </c>
      <c r="C40" s="50" t="s">
        <v>73</v>
      </c>
      <c r="D40" s="148"/>
      <c r="E40" s="54"/>
      <c r="F40" s="55" t="s">
        <v>4</v>
      </c>
      <c r="G40" s="49" t="s">
        <v>32</v>
      </c>
      <c r="H40" s="50" t="s">
        <v>74</v>
      </c>
      <c r="I40" s="149"/>
    </row>
    <row r="41" spans="1:9" ht="12.75" customHeight="1">
      <c r="A41"/>
      <c r="B41"/>
      <c r="C41"/>
      <c r="D41" s="151"/>
      <c r="E41"/>
      <c r="F41"/>
      <c r="G41"/>
      <c r="H41"/>
      <c r="I41" s="151"/>
    </row>
    <row r="42" spans="1:9" ht="12.75" customHeight="1">
      <c r="A42" s="38"/>
      <c r="B42" s="38"/>
      <c r="C42" s="39"/>
      <c r="D42" s="147"/>
      <c r="E42" s="38"/>
      <c r="F42" s="38"/>
      <c r="G42" s="38"/>
      <c r="H42" s="39"/>
      <c r="I42" s="161"/>
    </row>
    <row r="43" spans="1:9" ht="12.75" customHeight="1">
      <c r="A43" s="207">
        <v>39413</v>
      </c>
      <c r="B43" s="208"/>
      <c r="C43" s="208"/>
      <c r="D43" s="208"/>
      <c r="E43" s="209"/>
      <c r="F43" s="208"/>
      <c r="G43" s="208"/>
      <c r="H43" s="208"/>
      <c r="I43" s="208"/>
    </row>
    <row r="44" spans="1:9" ht="12.75" customHeight="1">
      <c r="A44" s="49" t="s">
        <v>22</v>
      </c>
      <c r="B44" s="48" t="s">
        <v>11</v>
      </c>
      <c r="C44" s="50" t="s">
        <v>75</v>
      </c>
      <c r="D44" s="148" t="s">
        <v>19</v>
      </c>
      <c r="E44" s="54"/>
      <c r="F44" s="55" t="s">
        <v>6</v>
      </c>
      <c r="G44" s="49" t="s">
        <v>27</v>
      </c>
      <c r="H44" s="50" t="s">
        <v>76</v>
      </c>
      <c r="I44" s="149"/>
    </row>
    <row r="45" spans="1:9" ht="12.75" customHeight="1">
      <c r="A45" s="49" t="s">
        <v>77</v>
      </c>
      <c r="B45" s="48" t="s">
        <v>27</v>
      </c>
      <c r="C45" s="50" t="s">
        <v>78</v>
      </c>
      <c r="D45" s="148"/>
      <c r="E45" s="54"/>
      <c r="F45" s="56" t="s">
        <v>77</v>
      </c>
      <c r="G45" s="48" t="s">
        <v>11</v>
      </c>
      <c r="H45" s="50" t="s">
        <v>79</v>
      </c>
      <c r="I45" s="149"/>
    </row>
    <row r="46" spans="1:9" ht="12.75" customHeight="1">
      <c r="A46" s="49" t="s">
        <v>11</v>
      </c>
      <c r="B46" s="48" t="s">
        <v>6</v>
      </c>
      <c r="C46" s="50" t="s">
        <v>80</v>
      </c>
      <c r="D46" s="148" t="s">
        <v>19</v>
      </c>
      <c r="E46" s="54"/>
      <c r="F46" s="55" t="s">
        <v>32</v>
      </c>
      <c r="G46" s="49" t="s">
        <v>81</v>
      </c>
      <c r="H46" s="50" t="s">
        <v>82</v>
      </c>
      <c r="I46" s="149"/>
    </row>
    <row r="47" spans="1:9" ht="12.75" customHeight="1">
      <c r="A47" s="48" t="s">
        <v>4</v>
      </c>
      <c r="B47" s="49" t="s">
        <v>22</v>
      </c>
      <c r="C47" s="50" t="s">
        <v>83</v>
      </c>
      <c r="D47" s="148"/>
      <c r="E47" s="54"/>
      <c r="F47" s="54"/>
      <c r="G47" s="54"/>
      <c r="H47" s="54"/>
      <c r="I47" s="149"/>
    </row>
    <row r="48" spans="1:9" ht="12.75" customHeight="1">
      <c r="A48" s="38"/>
      <c r="B48" s="38"/>
      <c r="C48" s="39"/>
      <c r="D48" s="147"/>
      <c r="E48" s="38"/>
      <c r="F48" s="38"/>
      <c r="G48" s="38"/>
      <c r="H48" s="39"/>
      <c r="I48" s="147"/>
    </row>
    <row r="49" spans="1:9" ht="12.75" customHeight="1">
      <c r="A49" s="207">
        <v>39420</v>
      </c>
      <c r="B49" s="208"/>
      <c r="C49" s="208"/>
      <c r="D49" s="208"/>
      <c r="E49" s="209"/>
      <c r="F49" s="208"/>
      <c r="G49" s="208"/>
      <c r="H49" s="208"/>
      <c r="I49" s="208"/>
    </row>
    <row r="50" spans="1:9" ht="12.75" customHeight="1">
      <c r="A50" s="49" t="s">
        <v>51</v>
      </c>
      <c r="B50" s="48" t="s">
        <v>24</v>
      </c>
      <c r="C50" s="50" t="s">
        <v>84</v>
      </c>
      <c r="D50" s="148"/>
      <c r="E50" s="54"/>
      <c r="F50" s="56" t="s">
        <v>32</v>
      </c>
      <c r="G50" s="48" t="s">
        <v>51</v>
      </c>
      <c r="H50" s="50" t="s">
        <v>85</v>
      </c>
      <c r="I50" s="149"/>
    </row>
    <row r="51" spans="1:9" ht="12.75" customHeight="1">
      <c r="A51" s="48" t="s">
        <v>11</v>
      </c>
      <c r="B51" s="49" t="s">
        <v>22</v>
      </c>
      <c r="C51" s="50" t="s">
        <v>86</v>
      </c>
      <c r="D51" s="148"/>
      <c r="E51" s="54"/>
      <c r="F51" s="56" t="s">
        <v>4</v>
      </c>
      <c r="G51" s="48" t="s">
        <v>87</v>
      </c>
      <c r="H51" s="50" t="s">
        <v>88</v>
      </c>
      <c r="I51" s="149"/>
    </row>
    <row r="52" spans="1:9" ht="12.75" customHeight="1">
      <c r="A52" s="48" t="s">
        <v>48</v>
      </c>
      <c r="B52" s="49" t="s">
        <v>27</v>
      </c>
      <c r="C52" s="50" t="s">
        <v>89</v>
      </c>
      <c r="D52" s="148"/>
      <c r="E52" s="54"/>
      <c r="F52" s="55" t="s">
        <v>6</v>
      </c>
      <c r="G52" s="49" t="s">
        <v>27</v>
      </c>
      <c r="H52" s="50" t="s">
        <v>90</v>
      </c>
      <c r="I52" s="149"/>
    </row>
    <row r="53" spans="1:9" ht="12.75" customHeight="1">
      <c r="A53" s="49" t="s">
        <v>24</v>
      </c>
      <c r="B53" s="48" t="s">
        <v>11</v>
      </c>
      <c r="C53" s="50" t="s">
        <v>91</v>
      </c>
      <c r="D53" s="148"/>
      <c r="E53" s="54"/>
      <c r="F53" s="54"/>
      <c r="G53" s="54"/>
      <c r="H53" s="54"/>
      <c r="I53" s="149"/>
    </row>
    <row r="54" spans="1:9" ht="12.75" customHeight="1">
      <c r="A54" s="38"/>
      <c r="B54" s="38"/>
      <c r="C54" s="39"/>
      <c r="D54" s="147"/>
      <c r="E54" s="38"/>
      <c r="F54" s="38"/>
      <c r="G54" s="38"/>
      <c r="H54" s="39"/>
      <c r="I54" s="147"/>
    </row>
    <row r="55" spans="1:9" ht="12.75" customHeight="1">
      <c r="A55" s="207">
        <v>39427</v>
      </c>
      <c r="B55" s="208"/>
      <c r="C55" s="208"/>
      <c r="D55" s="208"/>
      <c r="E55" s="209"/>
      <c r="F55" s="208"/>
      <c r="G55" s="208"/>
      <c r="H55" s="208"/>
      <c r="I55" s="208"/>
    </row>
    <row r="56" spans="1:9" ht="12.75" customHeight="1">
      <c r="A56" s="48" t="s">
        <v>48</v>
      </c>
      <c r="B56" s="49" t="s">
        <v>27</v>
      </c>
      <c r="C56" s="50" t="s">
        <v>92</v>
      </c>
      <c r="D56" s="148"/>
      <c r="E56" s="54"/>
      <c r="F56" s="55" t="s">
        <v>32</v>
      </c>
      <c r="G56" s="49" t="s">
        <v>27</v>
      </c>
      <c r="H56" s="50" t="s">
        <v>93</v>
      </c>
      <c r="I56" s="149"/>
    </row>
    <row r="57" spans="1:9" ht="12.75" customHeight="1">
      <c r="A57" s="49" t="s">
        <v>51</v>
      </c>
      <c r="B57" s="48" t="s">
        <v>22</v>
      </c>
      <c r="C57" s="50" t="s">
        <v>94</v>
      </c>
      <c r="D57" s="148"/>
      <c r="E57" s="54"/>
      <c r="F57" s="55" t="s">
        <v>11</v>
      </c>
      <c r="G57" s="49" t="s">
        <v>32</v>
      </c>
      <c r="H57" s="50" t="s">
        <v>95</v>
      </c>
      <c r="I57" s="149"/>
    </row>
    <row r="58" spans="1:9" ht="12.75" customHeight="1">
      <c r="A58" s="49" t="s">
        <v>77</v>
      </c>
      <c r="B58" s="48" t="s">
        <v>51</v>
      </c>
      <c r="C58" s="50" t="s">
        <v>96</v>
      </c>
      <c r="D58" s="148"/>
      <c r="E58" s="54"/>
      <c r="F58" s="56" t="s">
        <v>4</v>
      </c>
      <c r="G58" s="48" t="s">
        <v>11</v>
      </c>
      <c r="H58" s="50" t="s">
        <v>97</v>
      </c>
      <c r="I58" s="149" t="s">
        <v>98</v>
      </c>
    </row>
    <row r="59" spans="1:9" ht="12.75" customHeight="1">
      <c r="A59" s="48" t="s">
        <v>11</v>
      </c>
      <c r="B59" s="49" t="s">
        <v>51</v>
      </c>
      <c r="C59" s="50" t="s">
        <v>99</v>
      </c>
      <c r="D59" s="148"/>
      <c r="E59" s="54"/>
      <c r="F59" s="54"/>
      <c r="G59" s="54"/>
      <c r="H59" s="54"/>
      <c r="I59" s="149"/>
    </row>
    <row r="60" spans="1:9" ht="12.75" customHeight="1">
      <c r="A60" s="38"/>
      <c r="B60" s="38"/>
      <c r="C60" s="39"/>
      <c r="D60" s="147"/>
      <c r="E60" s="38"/>
      <c r="F60" s="38"/>
      <c r="G60" s="38"/>
      <c r="H60" s="41"/>
      <c r="I60" s="147"/>
    </row>
    <row r="61" spans="1:9" ht="12.75" customHeight="1">
      <c r="A61" s="207">
        <v>39431</v>
      </c>
      <c r="B61" s="208"/>
      <c r="C61" s="208"/>
      <c r="D61" s="208"/>
      <c r="E61" s="209"/>
      <c r="F61" s="208"/>
      <c r="G61" s="208"/>
      <c r="H61" s="208"/>
      <c r="I61" s="208"/>
    </row>
    <row r="62" spans="1:9" ht="12.75" customHeight="1">
      <c r="A62" s="49" t="s">
        <v>39</v>
      </c>
      <c r="B62" s="48" t="s">
        <v>11</v>
      </c>
      <c r="C62" s="50" t="s">
        <v>100</v>
      </c>
      <c r="D62" s="149"/>
      <c r="E62" s="54"/>
      <c r="F62" s="49" t="s">
        <v>101</v>
      </c>
      <c r="G62" s="48" t="s">
        <v>39</v>
      </c>
      <c r="H62" s="50" t="s">
        <v>102</v>
      </c>
      <c r="I62" s="149"/>
    </row>
    <row r="63" spans="1:9" ht="12.75" customHeight="1">
      <c r="A63" s="38"/>
      <c r="B63" s="38"/>
      <c r="C63" s="39"/>
      <c r="D63" s="147"/>
      <c r="E63" s="38"/>
      <c r="F63" s="38"/>
      <c r="G63" s="38"/>
      <c r="H63" s="39"/>
      <c r="I63" s="147"/>
    </row>
    <row r="64" spans="1:9" ht="12.75" customHeight="1">
      <c r="A64" s="207">
        <v>39434</v>
      </c>
      <c r="B64" s="208"/>
      <c r="C64" s="208"/>
      <c r="D64" s="208"/>
      <c r="E64" s="209"/>
      <c r="F64" s="208"/>
      <c r="G64" s="208"/>
      <c r="H64" s="208"/>
      <c r="I64" s="208"/>
    </row>
    <row r="65" spans="1:9" ht="12.75" customHeight="1">
      <c r="A65" s="48" t="s">
        <v>48</v>
      </c>
      <c r="B65" s="49" t="s">
        <v>77</v>
      </c>
      <c r="C65" s="50" t="s">
        <v>103</v>
      </c>
      <c r="D65" s="148"/>
      <c r="E65" s="54"/>
      <c r="F65" s="56" t="s">
        <v>104</v>
      </c>
      <c r="G65" s="48" t="s">
        <v>11</v>
      </c>
      <c r="H65" s="50" t="s">
        <v>105</v>
      </c>
      <c r="I65" s="149"/>
    </row>
    <row r="66" spans="1:9" ht="12.75" customHeight="1">
      <c r="A66" s="49" t="s">
        <v>77</v>
      </c>
      <c r="B66" s="48" t="s">
        <v>6</v>
      </c>
      <c r="C66" s="50" t="s">
        <v>106</v>
      </c>
      <c r="D66" s="148"/>
      <c r="E66" s="54"/>
      <c r="F66" s="56" t="s">
        <v>11</v>
      </c>
      <c r="G66" s="48" t="s">
        <v>48</v>
      </c>
      <c r="H66" s="50" t="s">
        <v>107</v>
      </c>
      <c r="I66" s="149" t="s">
        <v>98</v>
      </c>
    </row>
    <row r="67" spans="1:9" ht="12.75" customHeight="1">
      <c r="A67" s="49" t="s">
        <v>11</v>
      </c>
      <c r="B67" s="48" t="s">
        <v>6</v>
      </c>
      <c r="C67" s="50" t="s">
        <v>108</v>
      </c>
      <c r="D67" s="148" t="s">
        <v>109</v>
      </c>
      <c r="E67" s="54"/>
      <c r="F67" s="56" t="s">
        <v>332</v>
      </c>
      <c r="G67" s="48" t="s">
        <v>331</v>
      </c>
      <c r="H67" s="50" t="s">
        <v>110</v>
      </c>
      <c r="I67" s="149"/>
    </row>
    <row r="68" spans="1:9" ht="12.75" customHeight="1">
      <c r="A68" s="38"/>
      <c r="B68" s="38"/>
      <c r="C68" s="39"/>
      <c r="D68" s="147"/>
      <c r="E68" s="40"/>
      <c r="F68" s="38"/>
      <c r="G68" s="38"/>
      <c r="H68" s="53"/>
      <c r="I68" s="147"/>
    </row>
    <row r="69" spans="1:9" ht="12.75" customHeight="1">
      <c r="A69" s="207">
        <v>39445</v>
      </c>
      <c r="B69" s="208"/>
      <c r="C69" s="208"/>
      <c r="D69" s="208"/>
      <c r="E69" s="209"/>
      <c r="F69" s="208"/>
      <c r="G69" s="208"/>
      <c r="H69" s="208"/>
      <c r="I69" s="208"/>
    </row>
    <row r="70" spans="1:9" ht="12.75" customHeight="1">
      <c r="A70" s="49" t="s">
        <v>111</v>
      </c>
      <c r="B70" s="48" t="s">
        <v>27</v>
      </c>
      <c r="C70" s="50" t="s">
        <v>112</v>
      </c>
      <c r="D70" s="148"/>
      <c r="E70" s="54"/>
      <c r="F70" s="56" t="s">
        <v>111</v>
      </c>
      <c r="G70" s="48" t="s">
        <v>11</v>
      </c>
      <c r="H70" s="50" t="s">
        <v>113</v>
      </c>
      <c r="I70" s="149"/>
    </row>
    <row r="71" spans="1:9" ht="12.75" customHeight="1">
      <c r="A71" s="48" t="s">
        <v>11</v>
      </c>
      <c r="B71" s="49" t="s">
        <v>27</v>
      </c>
      <c r="C71" s="50" t="s">
        <v>114</v>
      </c>
      <c r="D71" s="148"/>
      <c r="E71" s="54"/>
      <c r="F71" s="54"/>
      <c r="G71" s="54"/>
      <c r="H71" s="54"/>
      <c r="I71" s="149"/>
    </row>
    <row r="72" spans="1:9" ht="12.75" customHeight="1">
      <c r="A72" s="38"/>
      <c r="B72" s="38"/>
      <c r="C72" s="39"/>
      <c r="D72" s="147"/>
      <c r="E72" s="38"/>
      <c r="F72" s="38"/>
      <c r="G72" s="38"/>
      <c r="H72" s="39"/>
      <c r="I72" s="147"/>
    </row>
    <row r="73" spans="1:9" ht="12.75" customHeight="1">
      <c r="A73" s="207">
        <v>39455</v>
      </c>
      <c r="B73" s="208"/>
      <c r="C73" s="208"/>
      <c r="D73" s="208"/>
      <c r="E73" s="209"/>
      <c r="F73" s="208"/>
      <c r="G73" s="208"/>
      <c r="H73" s="208"/>
      <c r="I73" s="208"/>
    </row>
    <row r="74" spans="1:9" ht="12.75" customHeight="1">
      <c r="A74" s="49" t="s">
        <v>32</v>
      </c>
      <c r="B74" s="48" t="s">
        <v>6</v>
      </c>
      <c r="C74" s="50" t="s">
        <v>115</v>
      </c>
      <c r="D74" s="149"/>
      <c r="E74" s="54"/>
      <c r="F74" s="54"/>
      <c r="G74" s="54"/>
      <c r="H74" s="54"/>
      <c r="I74" s="149"/>
    </row>
    <row r="75" spans="1:9" ht="12.75" customHeight="1">
      <c r="A75" s="38"/>
      <c r="B75" s="38"/>
      <c r="C75" s="39"/>
      <c r="D75" s="147"/>
      <c r="E75" s="38"/>
      <c r="F75" s="38"/>
      <c r="G75" s="38"/>
      <c r="H75" s="39"/>
      <c r="I75" s="147"/>
    </row>
    <row r="76" spans="1:9" ht="12.75" customHeight="1">
      <c r="A76" s="207">
        <v>39462</v>
      </c>
      <c r="B76" s="208"/>
      <c r="C76" s="208"/>
      <c r="D76" s="208"/>
      <c r="E76" s="209"/>
      <c r="F76" s="208"/>
      <c r="G76" s="208"/>
      <c r="H76" s="208"/>
      <c r="I76" s="208"/>
    </row>
    <row r="77" spans="1:9" ht="12.75" customHeight="1">
      <c r="A77" s="48" t="s">
        <v>11</v>
      </c>
      <c r="B77" s="49" t="s">
        <v>77</v>
      </c>
      <c r="C77" s="50" t="s">
        <v>116</v>
      </c>
      <c r="D77" s="149"/>
      <c r="E77" s="54"/>
      <c r="F77" s="49" t="s">
        <v>32</v>
      </c>
      <c r="G77" s="48" t="s">
        <v>27</v>
      </c>
      <c r="H77" s="50" t="s">
        <v>117</v>
      </c>
      <c r="I77" s="149"/>
    </row>
    <row r="78" spans="1:9" ht="12.75" customHeight="1">
      <c r="A78" s="38"/>
      <c r="B78" s="38"/>
      <c r="C78" s="39"/>
      <c r="D78" s="147"/>
      <c r="E78" s="38"/>
      <c r="F78" s="38"/>
      <c r="G78" s="38"/>
      <c r="H78" s="39"/>
      <c r="I78" s="147"/>
    </row>
    <row r="79" spans="1:9" ht="12.75" customHeight="1">
      <c r="A79" s="207">
        <v>39490</v>
      </c>
      <c r="B79" s="208"/>
      <c r="C79" s="208"/>
      <c r="D79" s="208"/>
      <c r="E79" s="209"/>
      <c r="F79" s="208"/>
      <c r="G79" s="208"/>
      <c r="H79" s="208"/>
      <c r="I79" s="208"/>
    </row>
    <row r="80" spans="1:14" ht="12.75" customHeight="1">
      <c r="A80" s="48" t="s">
        <v>27</v>
      </c>
      <c r="B80" s="49" t="s">
        <v>11</v>
      </c>
      <c r="C80" s="50" t="s">
        <v>118</v>
      </c>
      <c r="D80" s="148"/>
      <c r="E80" s="54"/>
      <c r="F80" s="55" t="s">
        <v>51</v>
      </c>
      <c r="G80" s="49" t="s">
        <v>24</v>
      </c>
      <c r="H80" s="50" t="s">
        <v>119</v>
      </c>
      <c r="I80" s="149"/>
      <c r="J80" s="8"/>
      <c r="K80" s="8"/>
      <c r="L80" s="8"/>
      <c r="M80" s="8"/>
      <c r="N80" s="8"/>
    </row>
    <row r="81" spans="1:14" ht="12.75" customHeight="1">
      <c r="A81" s="48" t="s">
        <v>11</v>
      </c>
      <c r="B81" s="49" t="s">
        <v>51</v>
      </c>
      <c r="C81" s="50" t="s">
        <v>120</v>
      </c>
      <c r="D81" s="148" t="s">
        <v>98</v>
      </c>
      <c r="E81" s="54"/>
      <c r="F81" s="55" t="s">
        <v>27</v>
      </c>
      <c r="G81" s="49" t="s">
        <v>24</v>
      </c>
      <c r="H81" s="50" t="s">
        <v>121</v>
      </c>
      <c r="I81" s="149"/>
      <c r="J81" s="8"/>
      <c r="K81" s="8"/>
      <c r="L81" s="8"/>
      <c r="M81" s="8"/>
      <c r="N81" s="8"/>
    </row>
    <row r="82" spans="1:14" ht="12.75" customHeight="1">
      <c r="A82" s="38"/>
      <c r="B82" s="38"/>
      <c r="C82" s="39"/>
      <c r="D82" s="147"/>
      <c r="E82" s="57"/>
      <c r="F82" s="51"/>
      <c r="G82" s="51"/>
      <c r="H82" s="51"/>
      <c r="I82" s="162"/>
      <c r="J82" s="52"/>
      <c r="K82" s="52"/>
      <c r="L82" s="52"/>
      <c r="M82" s="52"/>
      <c r="N82" s="8"/>
    </row>
    <row r="83" spans="1:14" ht="12.75" customHeight="1">
      <c r="A83" s="207">
        <v>39504</v>
      </c>
      <c r="B83" s="208"/>
      <c r="C83" s="208"/>
      <c r="D83" s="208"/>
      <c r="E83" s="209"/>
      <c r="F83" s="208"/>
      <c r="G83" s="208"/>
      <c r="H83" s="208"/>
      <c r="I83" s="208"/>
      <c r="J83" s="8"/>
      <c r="K83" s="8"/>
      <c r="L83" s="8"/>
      <c r="M83" s="8"/>
      <c r="N83" s="8"/>
    </row>
    <row r="84" spans="1:14" ht="12.75" customHeight="1">
      <c r="A84" s="48" t="s">
        <v>6</v>
      </c>
      <c r="B84" s="49" t="s">
        <v>51</v>
      </c>
      <c r="C84" s="50" t="s">
        <v>122</v>
      </c>
      <c r="D84" s="148"/>
      <c r="E84" s="54"/>
      <c r="F84" s="55" t="s">
        <v>51</v>
      </c>
      <c r="G84" s="49" t="s">
        <v>77</v>
      </c>
      <c r="H84" s="50" t="s">
        <v>123</v>
      </c>
      <c r="I84" s="149"/>
      <c r="J84" s="8"/>
      <c r="K84" s="8"/>
      <c r="L84" s="8"/>
      <c r="M84" s="8"/>
      <c r="N84" s="8"/>
    </row>
    <row r="85" spans="1:9" ht="12.75" customHeight="1">
      <c r="A85" s="48" t="s">
        <v>11</v>
      </c>
      <c r="B85" s="49" t="s">
        <v>24</v>
      </c>
      <c r="C85" s="50" t="s">
        <v>124</v>
      </c>
      <c r="D85" s="148"/>
      <c r="E85" s="54"/>
      <c r="F85" s="56" t="s">
        <v>27</v>
      </c>
      <c r="G85" s="48" t="s">
        <v>11</v>
      </c>
      <c r="H85" s="50" t="s">
        <v>125</v>
      </c>
      <c r="I85" s="149"/>
    </row>
    <row r="86" spans="1:9" ht="12.75" customHeight="1">
      <c r="A86" s="49" t="s">
        <v>24</v>
      </c>
      <c r="B86" s="48" t="s">
        <v>126</v>
      </c>
      <c r="C86" s="50" t="s">
        <v>127</v>
      </c>
      <c r="D86" s="148"/>
      <c r="E86" s="54"/>
      <c r="F86" s="56" t="s">
        <v>126</v>
      </c>
      <c r="G86" s="48" t="s">
        <v>6</v>
      </c>
      <c r="H86" s="50" t="s">
        <v>128</v>
      </c>
      <c r="I86" s="149"/>
    </row>
    <row r="87" spans="1:9" ht="12.75" customHeight="1">
      <c r="A87" s="48" t="s">
        <v>27</v>
      </c>
      <c r="B87" s="49" t="s">
        <v>126</v>
      </c>
      <c r="C87" s="50" t="s">
        <v>129</v>
      </c>
      <c r="D87" s="148"/>
      <c r="E87" s="54"/>
      <c r="F87" s="54"/>
      <c r="G87" s="54"/>
      <c r="H87" s="54"/>
      <c r="I87" s="149"/>
    </row>
    <row r="88" spans="1:9" ht="12.75" customHeight="1">
      <c r="A88" s="38"/>
      <c r="B88" s="38"/>
      <c r="C88" s="39"/>
      <c r="D88" s="147"/>
      <c r="E88" s="38"/>
      <c r="F88" s="38"/>
      <c r="G88" s="38"/>
      <c r="H88" s="39"/>
      <c r="I88" s="147"/>
    </row>
    <row r="89" spans="1:9" ht="12.75" customHeight="1">
      <c r="A89" s="207">
        <v>39511</v>
      </c>
      <c r="B89" s="208"/>
      <c r="C89" s="208"/>
      <c r="D89" s="208"/>
      <c r="E89" s="209"/>
      <c r="F89" s="208"/>
      <c r="G89" s="208"/>
      <c r="H89" s="208"/>
      <c r="I89" s="208"/>
    </row>
    <row r="90" spans="1:9" ht="12.75" customHeight="1">
      <c r="A90" s="49" t="s">
        <v>77</v>
      </c>
      <c r="B90" s="48" t="s">
        <v>32</v>
      </c>
      <c r="C90" s="50" t="s">
        <v>130</v>
      </c>
      <c r="D90" s="148"/>
      <c r="E90" s="54"/>
      <c r="F90" s="55" t="s">
        <v>11</v>
      </c>
      <c r="G90" s="49" t="s">
        <v>126</v>
      </c>
      <c r="H90" s="50" t="s">
        <v>131</v>
      </c>
      <c r="I90" s="149"/>
    </row>
    <row r="91" spans="1:9" ht="12.75" customHeight="1">
      <c r="A91" s="49" t="s">
        <v>126</v>
      </c>
      <c r="B91" s="48" t="s">
        <v>32</v>
      </c>
      <c r="C91" s="50" t="s">
        <v>132</v>
      </c>
      <c r="D91" s="148"/>
      <c r="E91" s="54"/>
      <c r="F91" s="55" t="s">
        <v>77</v>
      </c>
      <c r="G91" s="49" t="s">
        <v>133</v>
      </c>
      <c r="H91" s="50" t="s">
        <v>134</v>
      </c>
      <c r="I91" s="149"/>
    </row>
    <row r="92" spans="1:9" ht="12.75" customHeight="1">
      <c r="A92" s="48" t="s">
        <v>11</v>
      </c>
      <c r="B92" s="49" t="s">
        <v>126</v>
      </c>
      <c r="C92" s="50" t="s">
        <v>135</v>
      </c>
      <c r="D92" s="148" t="s">
        <v>19</v>
      </c>
      <c r="E92" s="54"/>
      <c r="F92" s="54"/>
      <c r="G92" s="54"/>
      <c r="H92" s="54"/>
      <c r="I92" s="149"/>
    </row>
    <row r="93" spans="1:9" ht="12.75" customHeight="1">
      <c r="A93" s="38"/>
      <c r="B93" s="38"/>
      <c r="C93" s="39"/>
      <c r="D93" s="147"/>
      <c r="E93" s="38"/>
      <c r="F93" s="38"/>
      <c r="G93" s="38"/>
      <c r="H93" s="39"/>
      <c r="I93" s="147"/>
    </row>
    <row r="94" spans="1:9" ht="12.75" customHeight="1">
      <c r="A94" s="207">
        <v>39518</v>
      </c>
      <c r="B94" s="208"/>
      <c r="C94" s="208"/>
      <c r="D94" s="208"/>
      <c r="E94" s="209"/>
      <c r="F94" s="208"/>
      <c r="G94" s="208"/>
      <c r="H94" s="208"/>
      <c r="I94" s="208"/>
    </row>
    <row r="95" spans="1:9" ht="12.75" customHeight="1">
      <c r="A95" s="48" t="s">
        <v>6</v>
      </c>
      <c r="B95" s="49" t="s">
        <v>27</v>
      </c>
      <c r="C95" s="50" t="s">
        <v>136</v>
      </c>
      <c r="D95" s="148"/>
      <c r="E95" s="54"/>
      <c r="F95" s="56" t="s">
        <v>126</v>
      </c>
      <c r="G95" s="48" t="s">
        <v>32</v>
      </c>
      <c r="H95" s="50" t="s">
        <v>137</v>
      </c>
      <c r="I95" s="149"/>
    </row>
    <row r="96" spans="1:9" ht="12.75" customHeight="1">
      <c r="A96" s="48" t="s">
        <v>6</v>
      </c>
      <c r="B96" s="49" t="s">
        <v>32</v>
      </c>
      <c r="C96" s="50" t="s">
        <v>138</v>
      </c>
      <c r="D96" s="148"/>
      <c r="E96" s="54"/>
      <c r="F96" s="55" t="s">
        <v>11</v>
      </c>
      <c r="G96" s="49" t="s">
        <v>44</v>
      </c>
      <c r="H96" s="50" t="s">
        <v>139</v>
      </c>
      <c r="I96" s="149"/>
    </row>
    <row r="97" spans="1:9" ht="12.75" customHeight="1">
      <c r="A97" s="48" t="s">
        <v>44</v>
      </c>
      <c r="B97" s="49" t="s">
        <v>27</v>
      </c>
      <c r="C97" s="50" t="s">
        <v>140</v>
      </c>
      <c r="D97" s="148"/>
      <c r="E97" s="54"/>
      <c r="F97" s="55" t="s">
        <v>11</v>
      </c>
      <c r="G97" s="49" t="s">
        <v>126</v>
      </c>
      <c r="H97" s="50" t="s">
        <v>141</v>
      </c>
      <c r="I97" s="149"/>
    </row>
    <row r="98" spans="1:9" ht="12.75" customHeight="1">
      <c r="A98" s="49" t="s">
        <v>6</v>
      </c>
      <c r="B98" s="48" t="s">
        <v>44</v>
      </c>
      <c r="C98" s="50" t="s">
        <v>142</v>
      </c>
      <c r="D98" s="148"/>
      <c r="E98" s="54"/>
      <c r="F98" s="56" t="s">
        <v>32</v>
      </c>
      <c r="G98" s="48" t="s">
        <v>11</v>
      </c>
      <c r="H98" s="50" t="s">
        <v>143</v>
      </c>
      <c r="I98" s="149"/>
    </row>
    <row r="99" spans="1:9" ht="12.75" customHeight="1">
      <c r="A99" s="48" t="s">
        <v>27</v>
      </c>
      <c r="B99" s="49" t="s">
        <v>126</v>
      </c>
      <c r="C99" s="50" t="s">
        <v>144</v>
      </c>
      <c r="D99" s="148"/>
      <c r="E99" s="54"/>
      <c r="F99" s="54"/>
      <c r="G99" s="54"/>
      <c r="H99" s="54"/>
      <c r="I99" s="149"/>
    </row>
    <row r="100" spans="1:9" ht="12.75" customHeight="1">
      <c r="A100" s="38"/>
      <c r="B100" s="38"/>
      <c r="C100" s="39"/>
      <c r="D100" s="147"/>
      <c r="E100" s="38"/>
      <c r="F100" s="38"/>
      <c r="G100" s="38"/>
      <c r="H100" s="39"/>
      <c r="I100" s="147"/>
    </row>
    <row r="101" spans="1:9" ht="12.75" customHeight="1">
      <c r="A101" s="207">
        <v>39525</v>
      </c>
      <c r="B101" s="208"/>
      <c r="C101" s="208"/>
      <c r="D101" s="208"/>
      <c r="E101" s="209"/>
      <c r="F101" s="208"/>
      <c r="G101" s="208"/>
      <c r="H101" s="208"/>
      <c r="I101" s="208"/>
    </row>
    <row r="102" spans="1:9" ht="12.75" customHeight="1">
      <c r="A102" s="49" t="s">
        <v>276</v>
      </c>
      <c r="B102" s="49"/>
      <c r="C102" s="49"/>
      <c r="D102" s="150"/>
      <c r="E102" s="49"/>
      <c r="F102" s="49"/>
      <c r="G102" s="54"/>
      <c r="H102" s="54"/>
      <c r="I102" s="149"/>
    </row>
    <row r="103" spans="1:9" ht="12.75" customHeight="1">
      <c r="A103" s="38"/>
      <c r="B103" s="38"/>
      <c r="C103" s="39"/>
      <c r="D103" s="147"/>
      <c r="E103" s="38"/>
      <c r="F103" s="38"/>
      <c r="G103" s="38"/>
      <c r="H103" s="39"/>
      <c r="I103" s="147"/>
    </row>
    <row r="104" spans="1:9" ht="12.75" customHeight="1">
      <c r="A104" s="38"/>
      <c r="B104" s="38"/>
      <c r="C104" s="39"/>
      <c r="D104" s="147"/>
      <c r="E104" s="38"/>
      <c r="F104" s="38"/>
      <c r="G104" s="38"/>
      <c r="H104" s="39"/>
      <c r="I104" s="147"/>
    </row>
    <row r="105" spans="1:9" ht="12.75" customHeight="1">
      <c r="A105" s="207">
        <v>39532</v>
      </c>
      <c r="B105" s="208"/>
      <c r="C105" s="208"/>
      <c r="D105" s="208"/>
      <c r="E105" s="209"/>
      <c r="F105" s="208"/>
      <c r="G105" s="208"/>
      <c r="H105" s="208"/>
      <c r="I105" s="208"/>
    </row>
    <row r="106" spans="1:9" ht="12.75" customHeight="1">
      <c r="A106" s="49" t="s">
        <v>126</v>
      </c>
      <c r="B106" s="48" t="s">
        <v>51</v>
      </c>
      <c r="C106" s="50" t="s">
        <v>145</v>
      </c>
      <c r="D106" s="148"/>
      <c r="E106" s="54"/>
      <c r="F106" s="55" t="s">
        <v>11</v>
      </c>
      <c r="G106" s="49" t="s">
        <v>27</v>
      </c>
      <c r="H106" s="50" t="s">
        <v>146</v>
      </c>
      <c r="I106" s="149" t="s">
        <v>41</v>
      </c>
    </row>
    <row r="107" spans="1:9" ht="12.75" customHeight="1">
      <c r="A107" s="49" t="s">
        <v>126</v>
      </c>
      <c r="B107" s="48" t="s">
        <v>51</v>
      </c>
      <c r="C107" s="50" t="s">
        <v>147</v>
      </c>
      <c r="D107" s="148"/>
      <c r="E107" s="54"/>
      <c r="F107" s="55" t="s">
        <v>126</v>
      </c>
      <c r="G107" s="49" t="s">
        <v>32</v>
      </c>
      <c r="H107" s="50" t="s">
        <v>148</v>
      </c>
      <c r="I107" s="149"/>
    </row>
    <row r="108" spans="1:9" ht="12.75" customHeight="1">
      <c r="A108" s="49" t="s">
        <v>149</v>
      </c>
      <c r="B108" s="48" t="s">
        <v>51</v>
      </c>
      <c r="C108" s="50" t="s">
        <v>150</v>
      </c>
      <c r="D108" s="148"/>
      <c r="E108" s="54"/>
      <c r="F108" s="54"/>
      <c r="G108" s="54"/>
      <c r="H108" s="54"/>
      <c r="I108" s="149"/>
    </row>
    <row r="109" spans="1:9" ht="12.75" customHeight="1">
      <c r="A109" s="54"/>
      <c r="B109" s="54"/>
      <c r="C109" s="54"/>
      <c r="D109" s="149"/>
      <c r="E109" s="54"/>
      <c r="F109" s="54"/>
      <c r="G109" s="54"/>
      <c r="H109" s="54"/>
      <c r="I109" s="149"/>
    </row>
    <row r="110" spans="1:9" ht="12.75" customHeight="1">
      <c r="A110" s="49" t="s">
        <v>277</v>
      </c>
      <c r="B110" s="49"/>
      <c r="C110" s="49"/>
      <c r="D110" s="150"/>
      <c r="E110" s="58"/>
      <c r="F110" s="49"/>
      <c r="G110" s="54"/>
      <c r="H110" s="54"/>
      <c r="I110" s="149"/>
    </row>
    <row r="111" spans="1:9" ht="12.75" customHeight="1">
      <c r="A111" s="38"/>
      <c r="B111" s="38"/>
      <c r="C111" s="39"/>
      <c r="D111" s="147"/>
      <c r="E111" s="38"/>
      <c r="F111" s="38"/>
      <c r="G111" s="38"/>
      <c r="H111" s="39"/>
      <c r="I111" s="147"/>
    </row>
    <row r="112" spans="1:9" ht="12.75" customHeight="1">
      <c r="A112" s="207">
        <v>39539</v>
      </c>
      <c r="B112" s="208"/>
      <c r="C112" s="208"/>
      <c r="D112" s="208"/>
      <c r="E112" s="209"/>
      <c r="F112" s="208"/>
      <c r="G112" s="208"/>
      <c r="H112" s="208"/>
      <c r="I112" s="208"/>
    </row>
    <row r="113" spans="1:9" ht="12.75" customHeight="1">
      <c r="A113" s="48" t="s">
        <v>71</v>
      </c>
      <c r="B113" s="49" t="s">
        <v>32</v>
      </c>
      <c r="C113" s="50" t="s">
        <v>151</v>
      </c>
      <c r="D113" s="148"/>
      <c r="E113" s="54"/>
      <c r="F113" s="56" t="s">
        <v>71</v>
      </c>
      <c r="G113" s="48" t="s">
        <v>11</v>
      </c>
      <c r="H113" s="50" t="s">
        <v>152</v>
      </c>
      <c r="I113" s="149"/>
    </row>
    <row r="114" spans="1:9" ht="12.75" customHeight="1">
      <c r="A114" s="49" t="s">
        <v>81</v>
      </c>
      <c r="B114" s="48" t="s">
        <v>32</v>
      </c>
      <c r="C114" s="50" t="s">
        <v>153</v>
      </c>
      <c r="D114" s="148"/>
      <c r="E114" s="54"/>
      <c r="F114" s="54"/>
      <c r="G114" s="54"/>
      <c r="H114" s="54"/>
      <c r="I114" s="149"/>
    </row>
    <row r="115" spans="1:9" ht="12.75" customHeight="1">
      <c r="A115" s="54"/>
      <c r="B115" s="54"/>
      <c r="C115" s="54"/>
      <c r="D115" s="149"/>
      <c r="E115" s="54"/>
      <c r="F115" s="54"/>
      <c r="G115" s="54"/>
      <c r="H115" s="54"/>
      <c r="I115" s="149"/>
    </row>
    <row r="116" spans="1:9" ht="12.75" customHeight="1">
      <c r="A116" s="49" t="s">
        <v>278</v>
      </c>
      <c r="B116" s="49"/>
      <c r="C116" s="49"/>
      <c r="D116" s="150"/>
      <c r="E116" s="58"/>
      <c r="F116" s="49"/>
      <c r="G116" s="49"/>
      <c r="H116" s="54"/>
      <c r="I116" s="149"/>
    </row>
    <row r="117" spans="1:9" ht="12.75" customHeight="1">
      <c r="A117" s="38"/>
      <c r="B117" s="38"/>
      <c r="C117" s="39"/>
      <c r="D117" s="147"/>
      <c r="E117" s="38"/>
      <c r="F117" s="38"/>
      <c r="G117" s="38"/>
      <c r="H117" s="39"/>
      <c r="I117" s="147"/>
    </row>
    <row r="118" spans="1:9" ht="12.75" customHeight="1">
      <c r="A118" s="207">
        <v>39546</v>
      </c>
      <c r="B118" s="208"/>
      <c r="C118" s="208"/>
      <c r="D118" s="208"/>
      <c r="E118" s="209"/>
      <c r="F118" s="208"/>
      <c r="G118" s="208"/>
      <c r="H118" s="208"/>
      <c r="I118" s="208"/>
    </row>
    <row r="119" spans="1:9" ht="12.75" customHeight="1">
      <c r="A119" s="48" t="s">
        <v>27</v>
      </c>
      <c r="B119" s="49" t="s">
        <v>11</v>
      </c>
      <c r="C119" s="50" t="s">
        <v>154</v>
      </c>
      <c r="D119" s="148"/>
      <c r="E119" s="54"/>
      <c r="F119" s="56" t="s">
        <v>32</v>
      </c>
      <c r="G119" s="48" t="s">
        <v>51</v>
      </c>
      <c r="H119" s="50" t="s">
        <v>155</v>
      </c>
      <c r="I119" s="149"/>
    </row>
    <row r="120" spans="1:9" ht="12.75" customHeight="1">
      <c r="A120" s="49" t="s">
        <v>27</v>
      </c>
      <c r="B120" s="48" t="s">
        <v>11</v>
      </c>
      <c r="C120" s="50" t="s">
        <v>156</v>
      </c>
      <c r="D120" s="148" t="s">
        <v>58</v>
      </c>
      <c r="E120" s="54"/>
      <c r="F120" s="55" t="s">
        <v>11</v>
      </c>
      <c r="G120" s="49" t="s">
        <v>51</v>
      </c>
      <c r="H120" s="50" t="s">
        <v>157</v>
      </c>
      <c r="I120" s="149"/>
    </row>
    <row r="121" spans="1:9" ht="12.75" customHeight="1">
      <c r="A121" s="48" t="s">
        <v>27</v>
      </c>
      <c r="B121" s="49" t="s">
        <v>32</v>
      </c>
      <c r="C121" s="50" t="s">
        <v>158</v>
      </c>
      <c r="D121" s="148"/>
      <c r="E121" s="54"/>
      <c r="F121" s="56" t="s">
        <v>77</v>
      </c>
      <c r="G121" s="48" t="s">
        <v>32</v>
      </c>
      <c r="H121" s="50" t="s">
        <v>159</v>
      </c>
      <c r="I121" s="149"/>
    </row>
    <row r="122" spans="1:9" ht="12.75" customHeight="1">
      <c r="A122" s="38"/>
      <c r="B122" s="38"/>
      <c r="C122" s="39"/>
      <c r="D122" s="147"/>
      <c r="E122" s="38"/>
      <c r="F122" s="38"/>
      <c r="G122" s="38"/>
      <c r="H122" s="39"/>
      <c r="I122" s="147"/>
    </row>
    <row r="123" spans="1:9" ht="12.75" customHeight="1">
      <c r="A123" s="38"/>
      <c r="B123" s="38"/>
      <c r="C123" s="39"/>
      <c r="D123" s="147"/>
      <c r="E123" s="38"/>
      <c r="F123" s="38"/>
      <c r="G123" s="38"/>
      <c r="H123" s="39"/>
      <c r="I123" s="147"/>
    </row>
    <row r="124" spans="1:9" ht="12.75" customHeight="1">
      <c r="A124" s="38"/>
      <c r="B124" s="38"/>
      <c r="C124" s="39"/>
      <c r="D124" s="147"/>
      <c r="E124" s="38"/>
      <c r="F124" s="38"/>
      <c r="G124" s="38"/>
      <c r="H124" s="39"/>
      <c r="I124" s="147"/>
    </row>
    <row r="125" spans="1:9" ht="12.75" customHeight="1">
      <c r="A125" s="207">
        <v>39553</v>
      </c>
      <c r="B125" s="208"/>
      <c r="C125" s="208"/>
      <c r="D125" s="208"/>
      <c r="E125" s="209"/>
      <c r="F125" s="208"/>
      <c r="G125" s="208"/>
      <c r="H125" s="208"/>
      <c r="I125" s="208"/>
    </row>
    <row r="126" spans="1:9" ht="12.75" customHeight="1">
      <c r="A126" s="49" t="s">
        <v>77</v>
      </c>
      <c r="B126" s="48" t="s">
        <v>11</v>
      </c>
      <c r="C126" s="50" t="s">
        <v>160</v>
      </c>
      <c r="D126" s="148" t="s">
        <v>161</v>
      </c>
      <c r="E126" s="54"/>
      <c r="F126" s="56" t="s">
        <v>32</v>
      </c>
      <c r="G126" s="48" t="s">
        <v>11</v>
      </c>
      <c r="H126" s="50" t="s">
        <v>162</v>
      </c>
      <c r="I126" s="149" t="s">
        <v>98</v>
      </c>
    </row>
    <row r="127" spans="1:9" ht="12.75" customHeight="1">
      <c r="A127" s="54"/>
      <c r="B127" s="54"/>
      <c r="C127" s="54"/>
      <c r="D127" s="149"/>
      <c r="E127" s="54"/>
      <c r="F127" s="54"/>
      <c r="G127" s="54"/>
      <c r="H127" s="54"/>
      <c r="I127" s="149"/>
    </row>
    <row r="128" spans="1:9" ht="12.75" customHeight="1">
      <c r="A128" s="49" t="s">
        <v>279</v>
      </c>
      <c r="B128" s="49"/>
      <c r="C128" s="49"/>
      <c r="D128" s="150"/>
      <c r="E128" s="58"/>
      <c r="F128" s="49"/>
      <c r="G128" s="49"/>
      <c r="H128" s="54"/>
      <c r="I128" s="149"/>
    </row>
    <row r="129" spans="1:9" ht="12.75" customHeight="1">
      <c r="A129" s="38"/>
      <c r="B129" s="38"/>
      <c r="C129" s="39"/>
      <c r="D129" s="147"/>
      <c r="E129" s="38"/>
      <c r="F129" s="38"/>
      <c r="G129" s="38"/>
      <c r="H129" s="39"/>
      <c r="I129" s="147"/>
    </row>
    <row r="130" spans="1:9" ht="12.75" customHeight="1">
      <c r="A130" s="207">
        <v>39560</v>
      </c>
      <c r="B130" s="208"/>
      <c r="C130" s="208"/>
      <c r="D130" s="208"/>
      <c r="E130" s="209"/>
      <c r="F130" s="208"/>
      <c r="G130" s="208"/>
      <c r="H130" s="208"/>
      <c r="I130" s="208"/>
    </row>
    <row r="131" spans="1:9" ht="12.75" customHeight="1">
      <c r="A131" s="49" t="s">
        <v>77</v>
      </c>
      <c r="B131" s="48" t="s">
        <v>32</v>
      </c>
      <c r="C131" s="50" t="s">
        <v>163</v>
      </c>
      <c r="D131" s="148"/>
      <c r="E131" s="54"/>
      <c r="F131" s="55" t="s">
        <v>27</v>
      </c>
      <c r="G131" s="49" t="s">
        <v>11</v>
      </c>
      <c r="H131" s="50" t="s">
        <v>164</v>
      </c>
      <c r="I131" s="149"/>
    </row>
    <row r="132" spans="1:9" ht="12.75" customHeight="1">
      <c r="A132" s="48" t="s">
        <v>32</v>
      </c>
      <c r="B132" s="49" t="s">
        <v>77</v>
      </c>
      <c r="C132" s="50" t="s">
        <v>165</v>
      </c>
      <c r="D132" s="148"/>
      <c r="E132" s="54"/>
      <c r="F132" s="56" t="s">
        <v>27</v>
      </c>
      <c r="G132" s="48" t="s">
        <v>11</v>
      </c>
      <c r="H132" s="50" t="s">
        <v>166</v>
      </c>
      <c r="I132" s="149"/>
    </row>
    <row r="133" spans="1:9" ht="12.75" customHeight="1">
      <c r="A133" s="49" t="s">
        <v>77</v>
      </c>
      <c r="B133" s="48" t="s">
        <v>27</v>
      </c>
      <c r="C133" s="50" t="s">
        <v>167</v>
      </c>
      <c r="D133" s="148"/>
      <c r="E133" s="54"/>
      <c r="F133" s="56" t="s">
        <v>11</v>
      </c>
      <c r="G133" s="48" t="s">
        <v>32</v>
      </c>
      <c r="H133" s="50" t="s">
        <v>168</v>
      </c>
      <c r="I133" s="149"/>
    </row>
    <row r="134" spans="1:9" ht="12.75" customHeight="1">
      <c r="A134" s="38"/>
      <c r="B134" s="38"/>
      <c r="C134" s="39"/>
      <c r="D134" s="147"/>
      <c r="E134" s="38"/>
      <c r="F134" s="38"/>
      <c r="G134" s="38"/>
      <c r="H134" s="39"/>
      <c r="I134" s="147"/>
    </row>
    <row r="135" spans="1:9" ht="12.75" customHeight="1">
      <c r="A135" s="207">
        <v>39567</v>
      </c>
      <c r="B135" s="208"/>
      <c r="C135" s="208"/>
      <c r="D135" s="208"/>
      <c r="E135" s="209"/>
      <c r="F135" s="208"/>
      <c r="G135" s="208"/>
      <c r="H135" s="208"/>
      <c r="I135" s="208"/>
    </row>
    <row r="136" spans="1:9" ht="12.75" customHeight="1">
      <c r="A136" s="49" t="s">
        <v>71</v>
      </c>
      <c r="B136" s="48" t="s">
        <v>27</v>
      </c>
      <c r="C136" s="50" t="s">
        <v>169</v>
      </c>
      <c r="D136" s="148"/>
      <c r="E136" s="54"/>
      <c r="F136" s="56" t="s">
        <v>32</v>
      </c>
      <c r="G136" s="48" t="s">
        <v>170</v>
      </c>
      <c r="H136" s="50" t="s">
        <v>171</v>
      </c>
      <c r="I136" s="149"/>
    </row>
    <row r="137" spans="1:9" ht="12.75" customHeight="1">
      <c r="A137" s="48" t="s">
        <v>170</v>
      </c>
      <c r="B137" s="49" t="s">
        <v>32</v>
      </c>
      <c r="C137" s="50" t="s">
        <v>172</v>
      </c>
      <c r="D137" s="148"/>
      <c r="E137" s="54"/>
      <c r="F137" s="55" t="s">
        <v>71</v>
      </c>
      <c r="G137" s="49" t="s">
        <v>32</v>
      </c>
      <c r="H137" s="50" t="s">
        <v>173</v>
      </c>
      <c r="I137" s="149"/>
    </row>
    <row r="138" spans="1:9" ht="12.75" customHeight="1">
      <c r="A138" s="48" t="s">
        <v>32</v>
      </c>
      <c r="B138" s="49" t="s">
        <v>27</v>
      </c>
      <c r="C138" s="50" t="s">
        <v>174</v>
      </c>
      <c r="D138" s="148"/>
      <c r="E138" s="54"/>
      <c r="F138" s="54"/>
      <c r="G138" s="54"/>
      <c r="H138" s="54"/>
      <c r="I138" s="149"/>
    </row>
    <row r="139" spans="1:9" ht="12.75" customHeight="1">
      <c r="A139" s="38"/>
      <c r="B139" s="38"/>
      <c r="C139" s="39"/>
      <c r="D139" s="147"/>
      <c r="E139" s="38"/>
      <c r="F139" s="38"/>
      <c r="G139" s="38"/>
      <c r="H139" s="39"/>
      <c r="I139" s="147"/>
    </row>
    <row r="140" spans="1:9" ht="12.75" customHeight="1">
      <c r="A140" s="207">
        <v>39574</v>
      </c>
      <c r="B140" s="208"/>
      <c r="C140" s="208"/>
      <c r="D140" s="208"/>
      <c r="E140" s="209"/>
      <c r="F140" s="208"/>
      <c r="G140" s="208"/>
      <c r="H140" s="208"/>
      <c r="I140" s="208"/>
    </row>
    <row r="141" spans="1:9" ht="12.75" customHeight="1">
      <c r="A141" s="49" t="s">
        <v>32</v>
      </c>
      <c r="B141" s="48" t="s">
        <v>170</v>
      </c>
      <c r="C141" s="50" t="s">
        <v>175</v>
      </c>
      <c r="D141" s="148"/>
      <c r="E141" s="54"/>
      <c r="F141" s="55" t="s">
        <v>77</v>
      </c>
      <c r="G141" s="49" t="s">
        <v>32</v>
      </c>
      <c r="H141" s="50" t="s">
        <v>176</v>
      </c>
      <c r="I141" s="149"/>
    </row>
    <row r="142" spans="1:9" ht="12.75" customHeight="1">
      <c r="A142" s="48" t="s">
        <v>170</v>
      </c>
      <c r="B142" s="49" t="s">
        <v>32</v>
      </c>
      <c r="C142" s="50" t="s">
        <v>177</v>
      </c>
      <c r="D142" s="148"/>
      <c r="E142" s="54"/>
      <c r="F142" s="54"/>
      <c r="G142" s="54"/>
      <c r="H142" s="54"/>
      <c r="I142" s="149"/>
    </row>
    <row r="143" spans="1:9" ht="12.75" customHeight="1">
      <c r="A143" s="38"/>
      <c r="B143" s="38"/>
      <c r="C143" s="39"/>
      <c r="D143" s="147"/>
      <c r="E143" s="38"/>
      <c r="F143" s="38"/>
      <c r="G143" s="38"/>
      <c r="H143" s="39"/>
      <c r="I143" s="147"/>
    </row>
    <row r="144" spans="1:9" ht="12.75" customHeight="1">
      <c r="A144" s="207">
        <v>39581</v>
      </c>
      <c r="B144" s="208"/>
      <c r="C144" s="208"/>
      <c r="D144" s="208"/>
      <c r="E144" s="209"/>
      <c r="F144" s="208"/>
      <c r="G144" s="208"/>
      <c r="H144" s="208"/>
      <c r="I144" s="208"/>
    </row>
    <row r="145" spans="1:9" ht="12.75" customHeight="1">
      <c r="A145" s="49" t="s">
        <v>170</v>
      </c>
      <c r="B145" s="48" t="s">
        <v>51</v>
      </c>
      <c r="C145" s="50" t="s">
        <v>178</v>
      </c>
      <c r="D145" s="148"/>
      <c r="E145" s="54"/>
      <c r="F145" s="56" t="s">
        <v>32</v>
      </c>
      <c r="G145" s="48" t="s">
        <v>27</v>
      </c>
      <c r="H145" s="50" t="s">
        <v>179</v>
      </c>
      <c r="I145" s="149"/>
    </row>
    <row r="146" spans="1:9" ht="12.75" customHeight="1">
      <c r="A146" s="49" t="s">
        <v>51</v>
      </c>
      <c r="B146" s="48" t="s">
        <v>6</v>
      </c>
      <c r="C146" s="50" t="s">
        <v>180</v>
      </c>
      <c r="D146" s="148"/>
      <c r="E146" s="54"/>
      <c r="F146" s="55" t="s">
        <v>27</v>
      </c>
      <c r="G146" s="49" t="s">
        <v>32</v>
      </c>
      <c r="H146" s="50" t="s">
        <v>181</v>
      </c>
      <c r="I146" s="149"/>
    </row>
    <row r="147" spans="1:9" ht="12.75" customHeight="1">
      <c r="A147" s="49" t="s">
        <v>51</v>
      </c>
      <c r="B147" s="48" t="s">
        <v>6</v>
      </c>
      <c r="C147" s="50" t="s">
        <v>182</v>
      </c>
      <c r="D147" s="148"/>
      <c r="E147" s="54"/>
      <c r="F147" s="54"/>
      <c r="G147" s="54"/>
      <c r="H147" s="54"/>
      <c r="I147" s="149"/>
    </row>
    <row r="148" spans="1:9" ht="12.75" customHeight="1">
      <c r="A148" s="38"/>
      <c r="B148" s="38"/>
      <c r="C148" s="39"/>
      <c r="D148" s="147"/>
      <c r="E148" s="38"/>
      <c r="F148" s="38"/>
      <c r="G148" s="38"/>
      <c r="H148" s="39"/>
      <c r="I148" s="147"/>
    </row>
    <row r="149" spans="1:9" ht="12.75" customHeight="1">
      <c r="A149" s="207">
        <v>39588</v>
      </c>
      <c r="B149" s="208"/>
      <c r="C149" s="208"/>
      <c r="D149" s="208"/>
      <c r="E149" s="209"/>
      <c r="F149" s="208"/>
      <c r="G149" s="208"/>
      <c r="H149" s="208"/>
      <c r="I149" s="208"/>
    </row>
    <row r="150" spans="1:9" ht="12.75" customHeight="1">
      <c r="A150" s="48" t="s">
        <v>27</v>
      </c>
      <c r="B150" s="49" t="s">
        <v>170</v>
      </c>
      <c r="C150" s="50" t="s">
        <v>183</v>
      </c>
      <c r="D150" s="148"/>
      <c r="E150" s="54"/>
      <c r="F150" s="55" t="s">
        <v>32</v>
      </c>
      <c r="G150" s="49" t="s">
        <v>51</v>
      </c>
      <c r="H150" s="50" t="s">
        <v>184</v>
      </c>
      <c r="I150" s="149"/>
    </row>
    <row r="151" spans="1:9" ht="12.75" customHeight="1">
      <c r="A151" s="49" t="s">
        <v>77</v>
      </c>
      <c r="B151" s="48" t="s">
        <v>170</v>
      </c>
      <c r="C151" s="50" t="s">
        <v>185</v>
      </c>
      <c r="D151" s="148"/>
      <c r="E151" s="54"/>
      <c r="F151" s="55" t="s">
        <v>170</v>
      </c>
      <c r="G151" s="49" t="s">
        <v>51</v>
      </c>
      <c r="H151" s="50" t="s">
        <v>186</v>
      </c>
      <c r="I151" s="149" t="s">
        <v>58</v>
      </c>
    </row>
    <row r="152" spans="1:9" ht="12.75" customHeight="1">
      <c r="A152" s="48" t="s">
        <v>27</v>
      </c>
      <c r="B152" s="49" t="s">
        <v>32</v>
      </c>
      <c r="C152" s="50" t="s">
        <v>187</v>
      </c>
      <c r="D152" s="148"/>
      <c r="E152" s="54"/>
      <c r="F152" s="56" t="s">
        <v>77</v>
      </c>
      <c r="G152" s="48" t="s">
        <v>32</v>
      </c>
      <c r="H152" s="50" t="s">
        <v>188</v>
      </c>
      <c r="I152" s="149"/>
    </row>
    <row r="153" spans="1:9" ht="12.75" customHeight="1">
      <c r="A153" s="38"/>
      <c r="B153" s="38"/>
      <c r="C153" s="39"/>
      <c r="D153" s="147"/>
      <c r="E153" s="38"/>
      <c r="F153" s="38"/>
      <c r="G153" s="38"/>
      <c r="H153" s="39"/>
      <c r="I153" s="147"/>
    </row>
    <row r="154" spans="1:9" ht="12.75" customHeight="1">
      <c r="A154" s="207">
        <v>39595</v>
      </c>
      <c r="B154" s="208"/>
      <c r="C154" s="208"/>
      <c r="D154" s="208"/>
      <c r="E154" s="209"/>
      <c r="F154" s="208"/>
      <c r="G154" s="208"/>
      <c r="H154" s="208"/>
      <c r="I154" s="208"/>
    </row>
    <row r="155" spans="1:9" ht="12.75" customHeight="1">
      <c r="A155" s="49" t="s">
        <v>51</v>
      </c>
      <c r="B155" s="48" t="s">
        <v>170</v>
      </c>
      <c r="C155" s="50" t="s">
        <v>189</v>
      </c>
      <c r="D155" s="148"/>
      <c r="E155" s="54"/>
      <c r="F155" s="55" t="s">
        <v>27</v>
      </c>
      <c r="G155" s="49" t="s">
        <v>32</v>
      </c>
      <c r="H155" s="50" t="s">
        <v>190</v>
      </c>
      <c r="I155" s="149"/>
    </row>
    <row r="156" spans="1:9" ht="12.75" customHeight="1">
      <c r="A156" s="49" t="s">
        <v>77</v>
      </c>
      <c r="B156" s="48" t="s">
        <v>71</v>
      </c>
      <c r="C156" s="50" t="s">
        <v>191</v>
      </c>
      <c r="D156" s="148"/>
      <c r="E156" s="54"/>
      <c r="F156" s="56" t="s">
        <v>51</v>
      </c>
      <c r="G156" s="48" t="s">
        <v>32</v>
      </c>
      <c r="H156" s="50" t="s">
        <v>192</v>
      </c>
      <c r="I156" s="149"/>
    </row>
    <row r="157" spans="1:9" ht="12.75" customHeight="1">
      <c r="A157" s="48" t="s">
        <v>27</v>
      </c>
      <c r="B157" s="49" t="s">
        <v>170</v>
      </c>
      <c r="C157" s="50" t="s">
        <v>193</v>
      </c>
      <c r="D157" s="148"/>
      <c r="E157" s="54"/>
      <c r="F157" s="56" t="s">
        <v>170</v>
      </c>
      <c r="G157" s="48" t="s">
        <v>6</v>
      </c>
      <c r="H157" s="50" t="s">
        <v>194</v>
      </c>
      <c r="I157" s="149" t="s">
        <v>195</v>
      </c>
    </row>
    <row r="158" spans="1:9" ht="12.75" customHeight="1">
      <c r="A158" s="48" t="s">
        <v>32</v>
      </c>
      <c r="B158" s="49" t="s">
        <v>77</v>
      </c>
      <c r="C158" s="50" t="s">
        <v>196</v>
      </c>
      <c r="D158" s="148"/>
      <c r="E158" s="54"/>
      <c r="F158" s="54"/>
      <c r="G158" s="54"/>
      <c r="H158" s="54"/>
      <c r="I158" s="149"/>
    </row>
    <row r="159" spans="1:9" ht="12.75" customHeight="1">
      <c r="A159" s="38"/>
      <c r="B159" s="38"/>
      <c r="C159" s="39"/>
      <c r="D159" s="147"/>
      <c r="E159" s="38"/>
      <c r="F159" s="38"/>
      <c r="G159" s="38"/>
      <c r="H159" s="39"/>
      <c r="I159" s="147"/>
    </row>
    <row r="160" spans="1:9" ht="12.75" customHeight="1">
      <c r="A160" s="207">
        <v>39609</v>
      </c>
      <c r="B160" s="208"/>
      <c r="C160" s="208"/>
      <c r="D160" s="208"/>
      <c r="E160" s="209"/>
      <c r="F160" s="208"/>
      <c r="G160" s="208"/>
      <c r="H160" s="208"/>
      <c r="I160" s="208"/>
    </row>
    <row r="161" spans="1:9" ht="12.75" customHeight="1">
      <c r="A161" s="48" t="s">
        <v>27</v>
      </c>
      <c r="B161" s="49" t="s">
        <v>77</v>
      </c>
      <c r="C161" s="50" t="s">
        <v>197</v>
      </c>
      <c r="D161" s="149"/>
      <c r="E161" s="54"/>
      <c r="F161" s="48" t="s">
        <v>170</v>
      </c>
      <c r="G161" s="49" t="s">
        <v>27</v>
      </c>
      <c r="H161" s="50" t="s">
        <v>198</v>
      </c>
      <c r="I161" s="149"/>
    </row>
    <row r="162" spans="1:9" ht="12.75" customHeight="1">
      <c r="A162" s="33"/>
      <c r="B162" s="33"/>
      <c r="C162" s="34"/>
      <c r="D162" s="144"/>
      <c r="E162" s="33"/>
      <c r="F162" s="33"/>
      <c r="G162" s="33"/>
      <c r="H162" s="34"/>
      <c r="I162" s="160"/>
    </row>
    <row r="163" spans="1:9" ht="12.75" customHeight="1">
      <c r="A163" s="207">
        <v>39620</v>
      </c>
      <c r="B163" s="208"/>
      <c r="C163" s="208"/>
      <c r="D163" s="208"/>
      <c r="E163" s="209"/>
      <c r="F163" s="208"/>
      <c r="G163" s="208"/>
      <c r="H163" s="208"/>
      <c r="I163" s="208"/>
    </row>
    <row r="164" spans="1:9" ht="12.75" customHeight="1">
      <c r="A164" s="49" t="s">
        <v>32</v>
      </c>
      <c r="B164" s="48" t="s">
        <v>170</v>
      </c>
      <c r="C164" s="50" t="s">
        <v>280</v>
      </c>
      <c r="D164" s="152"/>
      <c r="E164" s="54"/>
      <c r="F164" s="56" t="s">
        <v>170</v>
      </c>
      <c r="G164" s="48" t="s">
        <v>32</v>
      </c>
      <c r="H164" s="50" t="s">
        <v>281</v>
      </c>
      <c r="I164" s="163"/>
    </row>
    <row r="165" spans="1:9" ht="12.75" customHeight="1">
      <c r="A165" s="48" t="s">
        <v>39</v>
      </c>
      <c r="B165" s="49" t="s">
        <v>77</v>
      </c>
      <c r="C165" s="50" t="s">
        <v>282</v>
      </c>
      <c r="D165" s="152"/>
      <c r="E165" s="54"/>
      <c r="F165" s="56" t="s">
        <v>77</v>
      </c>
      <c r="G165" s="48" t="s">
        <v>32</v>
      </c>
      <c r="H165" s="50" t="s">
        <v>283</v>
      </c>
      <c r="I165" s="163"/>
    </row>
    <row r="166" spans="1:9" ht="12.75" customHeight="1">
      <c r="A166" s="48" t="s">
        <v>170</v>
      </c>
      <c r="B166" s="49" t="s">
        <v>77</v>
      </c>
      <c r="C166" s="50" t="s">
        <v>284</v>
      </c>
      <c r="D166" s="152"/>
      <c r="E166" s="54"/>
      <c r="F166" s="56" t="s">
        <v>39</v>
      </c>
      <c r="G166" s="48" t="s">
        <v>170</v>
      </c>
      <c r="H166" s="50" t="s">
        <v>285</v>
      </c>
      <c r="I166" s="163"/>
    </row>
    <row r="167" spans="1:9" ht="12.75" customHeight="1">
      <c r="A167"/>
      <c r="B167"/>
      <c r="C167"/>
      <c r="D167" s="151"/>
      <c r="E167"/>
      <c r="F167"/>
      <c r="G167"/>
      <c r="H167"/>
      <c r="I167" s="151"/>
    </row>
    <row r="168" spans="1:9" ht="12.75" customHeight="1">
      <c r="A168" s="33"/>
      <c r="B168" s="33"/>
      <c r="C168" s="34"/>
      <c r="D168" s="144"/>
      <c r="E168" s="33"/>
      <c r="F168" s="33"/>
      <c r="G168" s="33"/>
      <c r="H168" s="34"/>
      <c r="I168" s="160"/>
    </row>
    <row r="169" spans="1:9" s="29" customFormat="1" ht="12.75" customHeight="1">
      <c r="A169" s="207">
        <v>39623</v>
      </c>
      <c r="B169" s="208"/>
      <c r="C169" s="208"/>
      <c r="D169" s="208"/>
      <c r="E169" s="209"/>
      <c r="F169" s="208"/>
      <c r="G169" s="208"/>
      <c r="H169" s="208"/>
      <c r="I169" s="208"/>
    </row>
    <row r="170" spans="1:9" s="29" customFormat="1" ht="12.75" customHeight="1">
      <c r="A170" s="49" t="s">
        <v>27</v>
      </c>
      <c r="B170" s="48" t="s">
        <v>170</v>
      </c>
      <c r="C170" s="50" t="s">
        <v>289</v>
      </c>
      <c r="D170" s="152"/>
      <c r="E170" s="54"/>
      <c r="F170" s="56" t="s">
        <v>71</v>
      </c>
      <c r="G170" s="48" t="s">
        <v>27</v>
      </c>
      <c r="H170" s="50" t="s">
        <v>290</v>
      </c>
      <c r="I170" s="163"/>
    </row>
    <row r="171" spans="1:9" s="29" customFormat="1" ht="12.75" customHeight="1">
      <c r="A171" s="48" t="s">
        <v>32</v>
      </c>
      <c r="B171" s="49" t="s">
        <v>170</v>
      </c>
      <c r="C171" s="50" t="s">
        <v>291</v>
      </c>
      <c r="D171" s="152"/>
      <c r="E171" s="54"/>
      <c r="F171" s="56" t="s">
        <v>32</v>
      </c>
      <c r="G171" s="48" t="s">
        <v>170</v>
      </c>
      <c r="H171" s="50" t="s">
        <v>292</v>
      </c>
      <c r="I171" s="163"/>
    </row>
    <row r="172" spans="1:9" s="29" customFormat="1" ht="12.75" customHeight="1">
      <c r="A172" s="48" t="s">
        <v>27</v>
      </c>
      <c r="B172" s="49" t="s">
        <v>48</v>
      </c>
      <c r="C172" s="50" t="s">
        <v>296</v>
      </c>
      <c r="D172" s="152"/>
      <c r="E172" s="54"/>
      <c r="F172" s="56" t="s">
        <v>27</v>
      </c>
      <c r="G172" s="48" t="s">
        <v>48</v>
      </c>
      <c r="H172" s="50" t="s">
        <v>297</v>
      </c>
      <c r="I172" s="163"/>
    </row>
    <row r="173" spans="1:9" s="29" customFormat="1" ht="12.75" customHeight="1">
      <c r="A173" s="54"/>
      <c r="B173" s="54"/>
      <c r="C173" s="54"/>
      <c r="D173" s="149"/>
      <c r="E173" s="54"/>
      <c r="F173" s="54"/>
      <c r="G173" s="54"/>
      <c r="H173" s="54"/>
      <c r="I173" s="149"/>
    </row>
    <row r="174" spans="1:9" s="29" customFormat="1" ht="12.75" customHeight="1">
      <c r="A174" s="49" t="s">
        <v>298</v>
      </c>
      <c r="B174" s="49"/>
      <c r="C174" s="49"/>
      <c r="D174" s="150"/>
      <c r="E174" s="58"/>
      <c r="F174" s="49"/>
      <c r="G174" s="54"/>
      <c r="H174" s="54"/>
      <c r="I174" s="149"/>
    </row>
    <row r="175" spans="1:9" s="29" customFormat="1" ht="12.75" customHeight="1">
      <c r="A175" s="42"/>
      <c r="B175" s="42"/>
      <c r="C175" s="24"/>
      <c r="D175" s="153"/>
      <c r="E175" s="42"/>
      <c r="F175" s="42"/>
      <c r="G175" s="42"/>
      <c r="H175" s="43"/>
      <c r="I175" s="153"/>
    </row>
    <row r="176" spans="1:9" s="29" customFormat="1" ht="12.75" customHeight="1">
      <c r="A176" s="207">
        <v>39637</v>
      </c>
      <c r="B176" s="208"/>
      <c r="C176" s="208"/>
      <c r="D176" s="208"/>
      <c r="E176" s="209"/>
      <c r="F176" s="208"/>
      <c r="G176" s="208"/>
      <c r="H176" s="208"/>
      <c r="I176" s="208"/>
    </row>
    <row r="177" spans="1:9" s="29" customFormat="1" ht="12.75" customHeight="1">
      <c r="A177" s="48" t="s">
        <v>170</v>
      </c>
      <c r="B177" s="49" t="s">
        <v>71</v>
      </c>
      <c r="C177" s="50" t="s">
        <v>299</v>
      </c>
      <c r="D177" s="148"/>
      <c r="E177" s="54"/>
      <c r="F177" s="55" t="s">
        <v>27</v>
      </c>
      <c r="G177" s="49" t="s">
        <v>32</v>
      </c>
      <c r="H177" s="50" t="s">
        <v>300</v>
      </c>
      <c r="I177" s="149"/>
    </row>
    <row r="178" spans="1:9" s="29" customFormat="1" ht="12.75" customHeight="1">
      <c r="A178" s="49" t="s">
        <v>71</v>
      </c>
      <c r="B178" s="48" t="s">
        <v>27</v>
      </c>
      <c r="C178" s="50" t="s">
        <v>301</v>
      </c>
      <c r="D178" s="148"/>
      <c r="E178" s="54"/>
      <c r="F178" s="56" t="s">
        <v>170</v>
      </c>
      <c r="G178" s="48" t="s">
        <v>48</v>
      </c>
      <c r="H178" s="50" t="s">
        <v>302</v>
      </c>
      <c r="I178" s="149" t="s">
        <v>58</v>
      </c>
    </row>
    <row r="179" spans="1:9" s="29" customFormat="1" ht="12.75" customHeight="1">
      <c r="A179" s="42"/>
      <c r="B179" s="42"/>
      <c r="C179" s="24"/>
      <c r="D179" s="153"/>
      <c r="E179" s="42"/>
      <c r="F179" s="42"/>
      <c r="G179" s="42"/>
      <c r="H179" s="43"/>
      <c r="I179" s="153"/>
    </row>
    <row r="180" spans="1:9" s="29" customFormat="1" ht="12.75" customHeight="1">
      <c r="A180" s="207">
        <v>39643</v>
      </c>
      <c r="B180" s="208"/>
      <c r="C180" s="208"/>
      <c r="D180" s="208"/>
      <c r="E180" s="208"/>
      <c r="F180" s="208"/>
      <c r="G180" s="208"/>
      <c r="H180" s="208"/>
      <c r="I180" s="208"/>
    </row>
    <row r="181" spans="1:9" s="29" customFormat="1" ht="12.75" customHeight="1">
      <c r="A181" s="58" t="s">
        <v>77</v>
      </c>
      <c r="B181" s="59" t="s">
        <v>170</v>
      </c>
      <c r="C181" s="60" t="s">
        <v>306</v>
      </c>
      <c r="D181" s="154"/>
      <c r="E181" s="54"/>
      <c r="F181" s="61" t="s">
        <v>77</v>
      </c>
      <c r="G181" s="58" t="s">
        <v>71</v>
      </c>
      <c r="H181" s="60" t="s">
        <v>307</v>
      </c>
      <c r="I181" s="164"/>
    </row>
    <row r="182" spans="1:9" s="29" customFormat="1" ht="12.75" customHeight="1">
      <c r="A182" s="48" t="s">
        <v>27</v>
      </c>
      <c r="B182" s="49" t="s">
        <v>71</v>
      </c>
      <c r="C182" s="50" t="s">
        <v>313</v>
      </c>
      <c r="D182" s="148"/>
      <c r="E182" s="54"/>
      <c r="F182" s="54"/>
      <c r="G182" s="54"/>
      <c r="H182" s="54"/>
      <c r="I182" s="149"/>
    </row>
    <row r="183" spans="1:9" s="29" customFormat="1" ht="12.75" customHeight="1">
      <c r="A183" s="54"/>
      <c r="B183" s="54"/>
      <c r="C183" s="54"/>
      <c r="D183" s="149"/>
      <c r="E183" s="54"/>
      <c r="F183" s="54"/>
      <c r="G183" s="54"/>
      <c r="H183" s="54"/>
      <c r="I183" s="149"/>
    </row>
    <row r="184" spans="1:9" s="29" customFormat="1" ht="12.75" customHeight="1">
      <c r="A184" s="49" t="s">
        <v>308</v>
      </c>
      <c r="B184" s="49"/>
      <c r="C184" s="49"/>
      <c r="D184" s="150"/>
      <c r="E184" s="58"/>
      <c r="F184" s="49"/>
      <c r="G184" s="54"/>
      <c r="H184" s="54"/>
      <c r="I184" s="149"/>
    </row>
    <row r="185" spans="3:9" s="29" customFormat="1" ht="12.75" customHeight="1">
      <c r="C185" s="31"/>
      <c r="D185" s="155"/>
      <c r="H185" s="30"/>
      <c r="I185" s="155"/>
    </row>
    <row r="186" spans="3:9" s="29" customFormat="1" ht="12.75" customHeight="1">
      <c r="C186" s="31"/>
      <c r="D186" s="155"/>
      <c r="H186" s="30"/>
      <c r="I186" s="155"/>
    </row>
    <row r="187" spans="1:9" s="29" customFormat="1" ht="12.75" customHeight="1">
      <c r="A187" s="207">
        <v>39651</v>
      </c>
      <c r="B187" s="208"/>
      <c r="C187" s="208"/>
      <c r="D187" s="208"/>
      <c r="E187" s="208"/>
      <c r="F187" s="208"/>
      <c r="G187" s="208"/>
      <c r="H187" s="208"/>
      <c r="I187" s="208"/>
    </row>
    <row r="188" spans="1:9" s="29" customFormat="1" ht="12.75" customHeight="1">
      <c r="A188" s="48" t="s">
        <v>170</v>
      </c>
      <c r="B188" s="49" t="s">
        <v>27</v>
      </c>
      <c r="C188" s="50" t="s">
        <v>312</v>
      </c>
      <c r="D188" s="149"/>
      <c r="E188" s="54"/>
      <c r="F188" s="48" t="s">
        <v>27</v>
      </c>
      <c r="G188" s="49" t="s">
        <v>32</v>
      </c>
      <c r="H188" s="50" t="s">
        <v>314</v>
      </c>
      <c r="I188" s="149"/>
    </row>
    <row r="189" spans="3:9" s="29" customFormat="1" ht="12.75" customHeight="1">
      <c r="C189" s="31"/>
      <c r="D189" s="155"/>
      <c r="H189" s="30"/>
      <c r="I189" s="155"/>
    </row>
    <row r="190" spans="1:9" s="29" customFormat="1" ht="12.75" customHeight="1">
      <c r="A190" s="207">
        <v>39658</v>
      </c>
      <c r="B190" s="208"/>
      <c r="C190" s="208"/>
      <c r="D190" s="208"/>
      <c r="E190" s="209"/>
      <c r="F190" s="208"/>
      <c r="G190" s="208"/>
      <c r="H190" s="208"/>
      <c r="I190" s="208"/>
    </row>
    <row r="191" spans="1:9" s="29" customFormat="1" ht="12.75" customHeight="1">
      <c r="A191" s="49" t="s">
        <v>27</v>
      </c>
      <c r="B191" s="48" t="s">
        <v>170</v>
      </c>
      <c r="C191" s="50" t="s">
        <v>318</v>
      </c>
      <c r="D191" s="148" t="s">
        <v>325</v>
      </c>
      <c r="E191" s="54"/>
      <c r="F191" s="56" t="s">
        <v>71</v>
      </c>
      <c r="G191" s="48" t="s">
        <v>170</v>
      </c>
      <c r="H191" s="50" t="s">
        <v>319</v>
      </c>
      <c r="I191" s="149"/>
    </row>
    <row r="192" spans="1:9" s="29" customFormat="1" ht="12.75" customHeight="1">
      <c r="A192" s="48" t="s">
        <v>27</v>
      </c>
      <c r="B192" s="49" t="s">
        <v>32</v>
      </c>
      <c r="C192" s="50" t="s">
        <v>320</v>
      </c>
      <c r="D192" s="148"/>
      <c r="E192" s="54"/>
      <c r="F192" s="55" t="s">
        <v>170</v>
      </c>
      <c r="G192" s="49" t="s">
        <v>32</v>
      </c>
      <c r="H192" s="50" t="s">
        <v>321</v>
      </c>
      <c r="I192" s="149"/>
    </row>
    <row r="193" spans="1:9" s="29" customFormat="1" ht="12.75" customHeight="1">
      <c r="A193" s="49" t="s">
        <v>71</v>
      </c>
      <c r="B193" s="48" t="s">
        <v>32</v>
      </c>
      <c r="C193" s="50" t="s">
        <v>322</v>
      </c>
      <c r="D193" s="148"/>
      <c r="E193" s="54"/>
      <c r="F193" s="56" t="s">
        <v>48</v>
      </c>
      <c r="G193" s="48" t="s">
        <v>170</v>
      </c>
      <c r="H193" s="50" t="s">
        <v>323</v>
      </c>
      <c r="I193" s="149" t="s">
        <v>98</v>
      </c>
    </row>
    <row r="194" spans="1:9" s="29" customFormat="1" ht="12.75" customHeight="1">
      <c r="A194" s="48" t="s">
        <v>48</v>
      </c>
      <c r="B194" s="49" t="s">
        <v>27</v>
      </c>
      <c r="C194" s="50" t="s">
        <v>324</v>
      </c>
      <c r="D194" s="148"/>
      <c r="E194" s="54"/>
      <c r="F194" s="55" t="s">
        <v>32</v>
      </c>
      <c r="G194" s="49" t="s">
        <v>27</v>
      </c>
      <c r="H194" s="50" t="s">
        <v>326</v>
      </c>
      <c r="I194" s="149"/>
    </row>
    <row r="195" spans="3:9" s="29" customFormat="1" ht="12.75">
      <c r="C195" s="31"/>
      <c r="D195" s="155"/>
      <c r="H195" s="30"/>
      <c r="I195" s="155"/>
    </row>
    <row r="196" spans="1:9" s="29" customFormat="1" ht="12.75">
      <c r="A196" s="207">
        <v>39665</v>
      </c>
      <c r="B196" s="208"/>
      <c r="C196" s="208"/>
      <c r="D196" s="208"/>
      <c r="E196" s="209"/>
      <c r="F196" s="208"/>
      <c r="G196" s="208"/>
      <c r="H196" s="208"/>
      <c r="I196" s="208"/>
    </row>
    <row r="197" spans="1:9" s="29" customFormat="1" ht="12.75">
      <c r="A197" s="49" t="s">
        <v>170</v>
      </c>
      <c r="B197" s="48" t="s">
        <v>48</v>
      </c>
      <c r="C197" s="50" t="s">
        <v>333</v>
      </c>
      <c r="D197" s="149" t="s">
        <v>98</v>
      </c>
      <c r="E197" s="54"/>
      <c r="F197" s="49" t="s">
        <v>77</v>
      </c>
      <c r="G197" s="48" t="s">
        <v>32</v>
      </c>
      <c r="H197" s="50" t="s">
        <v>334</v>
      </c>
      <c r="I197" s="149"/>
    </row>
    <row r="198" spans="3:9" s="29" customFormat="1" ht="12.75">
      <c r="C198" s="31"/>
      <c r="D198" s="155"/>
      <c r="H198" s="30"/>
      <c r="I198" s="155"/>
    </row>
    <row r="199" spans="1:9" s="29" customFormat="1" ht="12.75">
      <c r="A199" s="207">
        <v>39694</v>
      </c>
      <c r="B199" s="208"/>
      <c r="C199" s="208"/>
      <c r="D199" s="208"/>
      <c r="E199" s="209"/>
      <c r="F199" s="208"/>
      <c r="G199" s="208"/>
      <c r="H199" s="208"/>
      <c r="I199" s="208"/>
    </row>
    <row r="200" spans="1:9" s="29" customFormat="1" ht="12.75">
      <c r="A200" s="49" t="s">
        <v>39</v>
      </c>
      <c r="B200" s="48" t="s">
        <v>170</v>
      </c>
      <c r="C200" s="50" t="s">
        <v>335</v>
      </c>
      <c r="D200" s="152"/>
      <c r="E200" s="54"/>
      <c r="F200" s="56" t="s">
        <v>77</v>
      </c>
      <c r="G200" s="48" t="s">
        <v>170</v>
      </c>
      <c r="H200" s="50" t="s">
        <v>337</v>
      </c>
      <c r="I200" s="163"/>
    </row>
    <row r="201" spans="1:9" s="29" customFormat="1" ht="12.75">
      <c r="A201" s="48" t="s">
        <v>27</v>
      </c>
      <c r="B201" s="49" t="s">
        <v>32</v>
      </c>
      <c r="C201" s="50" t="s">
        <v>282</v>
      </c>
      <c r="D201" s="152"/>
      <c r="E201" s="54"/>
      <c r="F201" s="48" t="s">
        <v>27</v>
      </c>
      <c r="G201" s="56" t="s">
        <v>104</v>
      </c>
      <c r="H201" s="50" t="s">
        <v>338</v>
      </c>
      <c r="I201" s="163"/>
    </row>
    <row r="202" spans="1:9" s="29" customFormat="1" ht="12.75">
      <c r="A202" s="49" t="s">
        <v>104</v>
      </c>
      <c r="B202" s="48" t="s">
        <v>77</v>
      </c>
      <c r="C202" s="50" t="s">
        <v>336</v>
      </c>
      <c r="D202" s="152"/>
      <c r="E202" s="54"/>
      <c r="F202" s="48" t="s">
        <v>170</v>
      </c>
      <c r="G202" s="56" t="s">
        <v>27</v>
      </c>
      <c r="H202" s="50" t="s">
        <v>339</v>
      </c>
      <c r="I202" s="163"/>
    </row>
    <row r="203" spans="3:9" s="29" customFormat="1" ht="12.75">
      <c r="C203" s="31"/>
      <c r="D203" s="155"/>
      <c r="H203" s="30"/>
      <c r="I203" s="155"/>
    </row>
    <row r="204" spans="1:9" s="29" customFormat="1" ht="12.75">
      <c r="A204" s="207">
        <v>39728</v>
      </c>
      <c r="B204" s="208"/>
      <c r="C204" s="208"/>
      <c r="D204" s="208"/>
      <c r="E204" s="209"/>
      <c r="F204" s="208"/>
      <c r="G204" s="208"/>
      <c r="H204" s="208"/>
      <c r="I204" s="208"/>
    </row>
    <row r="205" spans="1:9" s="29" customFormat="1" ht="12.75">
      <c r="A205" s="48" t="s">
        <v>32</v>
      </c>
      <c r="B205" s="49" t="s">
        <v>24</v>
      </c>
      <c r="C205" s="50" t="s">
        <v>341</v>
      </c>
      <c r="D205" s="148" t="s">
        <v>204</v>
      </c>
      <c r="E205" s="54"/>
      <c r="F205" s="48" t="s">
        <v>32</v>
      </c>
      <c r="G205" s="49" t="s">
        <v>343</v>
      </c>
      <c r="H205" s="50" t="s">
        <v>344</v>
      </c>
      <c r="I205" s="149"/>
    </row>
    <row r="206" spans="1:9" s="29" customFormat="1" ht="12.75">
      <c r="A206" s="49" t="s">
        <v>24</v>
      </c>
      <c r="B206" s="48" t="s">
        <v>32</v>
      </c>
      <c r="C206" s="50" t="s">
        <v>342</v>
      </c>
      <c r="D206" s="148"/>
      <c r="E206" s="54"/>
      <c r="F206" s="49" t="s">
        <v>24</v>
      </c>
      <c r="G206" s="48" t="s">
        <v>27</v>
      </c>
      <c r="H206" s="50" t="s">
        <v>345</v>
      </c>
      <c r="I206" s="149"/>
    </row>
    <row r="207" spans="1:9" s="29" customFormat="1" ht="12.75">
      <c r="A207" s="48" t="s">
        <v>27</v>
      </c>
      <c r="B207" s="49" t="s">
        <v>343</v>
      </c>
      <c r="C207" s="50" t="s">
        <v>346</v>
      </c>
      <c r="D207" s="148"/>
      <c r="E207" s="54"/>
      <c r="F207" s="49" t="s">
        <v>32</v>
      </c>
      <c r="G207" s="48" t="s">
        <v>27</v>
      </c>
      <c r="H207" s="50" t="s">
        <v>347</v>
      </c>
      <c r="I207" s="149" t="s">
        <v>204</v>
      </c>
    </row>
    <row r="208" spans="1:9" s="29" customFormat="1" ht="12.75">
      <c r="A208" s="48" t="s">
        <v>48</v>
      </c>
      <c r="B208" s="49" t="s">
        <v>343</v>
      </c>
      <c r="C208" s="50" t="s">
        <v>348</v>
      </c>
      <c r="D208" s="148" t="s">
        <v>349</v>
      </c>
      <c r="E208" s="54"/>
      <c r="F208" s="71"/>
      <c r="G208" s="71"/>
      <c r="H208" s="71"/>
      <c r="I208" s="165"/>
    </row>
    <row r="209" spans="3:9" s="29" customFormat="1" ht="12.75">
      <c r="C209" s="31"/>
      <c r="D209" s="155"/>
      <c r="H209" s="30"/>
      <c r="I209" s="155"/>
    </row>
    <row r="210" spans="1:9" s="29" customFormat="1" ht="12.75">
      <c r="A210" s="207">
        <v>39736</v>
      </c>
      <c r="B210" s="208"/>
      <c r="C210" s="208"/>
      <c r="D210" s="208"/>
      <c r="E210" s="208"/>
      <c r="F210" s="208"/>
      <c r="G210" s="208"/>
      <c r="H210" s="208"/>
      <c r="I210" s="208"/>
    </row>
    <row r="211" spans="1:9" s="29" customFormat="1" ht="12.75">
      <c r="A211" s="49" t="s">
        <v>27</v>
      </c>
      <c r="B211" s="48" t="s">
        <v>32</v>
      </c>
      <c r="C211" s="73" t="s">
        <v>362</v>
      </c>
      <c r="D211" s="149"/>
      <c r="E211" s="54"/>
      <c r="F211" s="48" t="s">
        <v>32</v>
      </c>
      <c r="G211" s="49" t="s">
        <v>27</v>
      </c>
      <c r="H211" s="73" t="s">
        <v>363</v>
      </c>
      <c r="I211" s="166"/>
    </row>
    <row r="212" spans="1:9" s="29" customFormat="1" ht="12.75">
      <c r="A212" s="49" t="s">
        <v>32</v>
      </c>
      <c r="B212" s="48" t="s">
        <v>27</v>
      </c>
      <c r="C212" s="73" t="s">
        <v>364</v>
      </c>
      <c r="D212" s="149"/>
      <c r="E212" s="54"/>
      <c r="F212" s="49" t="s">
        <v>32</v>
      </c>
      <c r="G212" s="48" t="s">
        <v>27</v>
      </c>
      <c r="H212" s="73" t="s">
        <v>367</v>
      </c>
      <c r="I212" s="166"/>
    </row>
    <row r="213" spans="1:9" s="29" customFormat="1" ht="12.75">
      <c r="A213" s="49" t="s">
        <v>32</v>
      </c>
      <c r="B213" s="48" t="s">
        <v>27</v>
      </c>
      <c r="C213" s="73" t="s">
        <v>365</v>
      </c>
      <c r="D213" s="149"/>
      <c r="E213" s="54"/>
      <c r="F213" s="49" t="s">
        <v>32</v>
      </c>
      <c r="G213" s="48" t="s">
        <v>27</v>
      </c>
      <c r="H213" s="73" t="s">
        <v>366</v>
      </c>
      <c r="I213" s="166"/>
    </row>
    <row r="214" spans="3:9" s="29" customFormat="1" ht="12.75">
      <c r="C214" s="31"/>
      <c r="D214" s="155"/>
      <c r="H214" s="30"/>
      <c r="I214" s="155"/>
    </row>
    <row r="215" spans="1:9" s="29" customFormat="1" ht="12.75">
      <c r="A215" s="207">
        <v>39742</v>
      </c>
      <c r="B215" s="208"/>
      <c r="C215" s="208"/>
      <c r="D215" s="208"/>
      <c r="E215" s="208"/>
      <c r="F215" s="208"/>
      <c r="G215" s="208"/>
      <c r="H215" s="208"/>
      <c r="I215" s="208"/>
    </row>
    <row r="216" spans="1:9" s="29" customFormat="1" ht="12.75">
      <c r="A216" s="48" t="s">
        <v>170</v>
      </c>
      <c r="B216" s="49" t="s">
        <v>24</v>
      </c>
      <c r="C216" s="73" t="s">
        <v>370</v>
      </c>
      <c r="D216" s="149"/>
      <c r="E216" s="54"/>
      <c r="F216" s="49" t="s">
        <v>77</v>
      </c>
      <c r="G216" s="48" t="s">
        <v>27</v>
      </c>
      <c r="H216" s="73" t="s">
        <v>371</v>
      </c>
      <c r="I216" s="149"/>
    </row>
    <row r="217" spans="1:9" s="29" customFormat="1" ht="12.75">
      <c r="A217" s="49" t="s">
        <v>27</v>
      </c>
      <c r="B217" s="48" t="s">
        <v>32</v>
      </c>
      <c r="C217" s="73" t="s">
        <v>372</v>
      </c>
      <c r="D217" s="149"/>
      <c r="E217" s="54"/>
      <c r="F217" s="48" t="s">
        <v>369</v>
      </c>
      <c r="G217" s="49" t="s">
        <v>77</v>
      </c>
      <c r="H217" s="73" t="s">
        <v>373</v>
      </c>
      <c r="I217" s="149"/>
    </row>
    <row r="218" spans="1:9" s="29" customFormat="1" ht="12.75">
      <c r="A218" s="49" t="s">
        <v>170</v>
      </c>
      <c r="B218" s="48" t="s">
        <v>27</v>
      </c>
      <c r="C218" s="73" t="s">
        <v>374</v>
      </c>
      <c r="D218" s="149"/>
      <c r="E218" s="54"/>
      <c r="F218" s="49" t="s">
        <v>24</v>
      </c>
      <c r="G218" s="48" t="s">
        <v>32</v>
      </c>
      <c r="H218" s="73" t="s">
        <v>375</v>
      </c>
      <c r="I218" s="149"/>
    </row>
    <row r="219" spans="3:9" s="29" customFormat="1" ht="12.75">
      <c r="C219" s="31"/>
      <c r="D219" s="155"/>
      <c r="H219" s="30"/>
      <c r="I219" s="155"/>
    </row>
    <row r="220" spans="1:9" s="29" customFormat="1" ht="12.75">
      <c r="A220" s="207">
        <v>39756</v>
      </c>
      <c r="B220" s="208"/>
      <c r="C220" s="208"/>
      <c r="D220" s="208"/>
      <c r="E220" s="209"/>
      <c r="F220" s="208"/>
      <c r="G220" s="208"/>
      <c r="H220" s="208"/>
      <c r="I220" s="208"/>
    </row>
    <row r="221" spans="1:9" s="29" customFormat="1" ht="12.75">
      <c r="A221" s="48" t="s">
        <v>32</v>
      </c>
      <c r="B221" s="49" t="s">
        <v>71</v>
      </c>
      <c r="C221" s="50" t="s">
        <v>381</v>
      </c>
      <c r="D221" s="148"/>
      <c r="E221" s="54"/>
      <c r="F221" s="55" t="s">
        <v>32</v>
      </c>
      <c r="G221" s="49" t="s">
        <v>27</v>
      </c>
      <c r="H221" s="50" t="s">
        <v>382</v>
      </c>
      <c r="I221" s="149"/>
    </row>
    <row r="222" spans="1:9" s="29" customFormat="1" ht="12.75">
      <c r="A222" s="48" t="s">
        <v>27</v>
      </c>
      <c r="B222" s="49" t="s">
        <v>32</v>
      </c>
      <c r="C222" s="50" t="s">
        <v>383</v>
      </c>
      <c r="D222" s="148"/>
      <c r="E222" s="54"/>
      <c r="F222" s="56" t="s">
        <v>204</v>
      </c>
      <c r="G222" s="56" t="s">
        <v>204</v>
      </c>
      <c r="H222" s="50" t="s">
        <v>204</v>
      </c>
      <c r="I222" s="149" t="s">
        <v>204</v>
      </c>
    </row>
    <row r="223" spans="3:9" s="29" customFormat="1" ht="12.75">
      <c r="C223" s="31"/>
      <c r="D223" s="155"/>
      <c r="H223" s="30"/>
      <c r="I223" s="155"/>
    </row>
    <row r="224" spans="1:9" s="29" customFormat="1" ht="12.75">
      <c r="A224" s="207">
        <v>39763</v>
      </c>
      <c r="B224" s="208"/>
      <c r="C224" s="208"/>
      <c r="D224" s="208"/>
      <c r="E224" s="209"/>
      <c r="F224" s="208"/>
      <c r="G224" s="208"/>
      <c r="H224" s="208"/>
      <c r="I224" s="208"/>
    </row>
    <row r="225" spans="1:9" s="29" customFormat="1" ht="12.75">
      <c r="A225" s="84" t="s">
        <v>32</v>
      </c>
      <c r="B225" s="48" t="s">
        <v>27</v>
      </c>
      <c r="C225" s="50" t="s">
        <v>389</v>
      </c>
      <c r="D225" s="148"/>
      <c r="E225" s="54"/>
      <c r="F225" s="48" t="s">
        <v>27</v>
      </c>
      <c r="G225" s="56" t="s">
        <v>32</v>
      </c>
      <c r="H225" s="50" t="s">
        <v>387</v>
      </c>
      <c r="I225" s="149"/>
    </row>
    <row r="226" spans="1:9" s="29" customFormat="1" ht="12.75">
      <c r="A226" s="49" t="s">
        <v>27</v>
      </c>
      <c r="B226" s="48" t="s">
        <v>32</v>
      </c>
      <c r="C226" s="50" t="s">
        <v>388</v>
      </c>
      <c r="D226" s="148"/>
      <c r="E226" s="54"/>
      <c r="F226" s="56" t="s">
        <v>204</v>
      </c>
      <c r="G226" s="56" t="s">
        <v>204</v>
      </c>
      <c r="H226" s="50" t="s">
        <v>204</v>
      </c>
      <c r="I226" s="149" t="s">
        <v>204</v>
      </c>
    </row>
    <row r="227" spans="3:9" s="29" customFormat="1" ht="12.75">
      <c r="C227" s="31"/>
      <c r="D227" s="155"/>
      <c r="H227" s="30"/>
      <c r="I227" s="155"/>
    </row>
    <row r="228" spans="1:9" s="29" customFormat="1" ht="12.75">
      <c r="A228" s="207">
        <v>39780</v>
      </c>
      <c r="B228" s="208"/>
      <c r="C228" s="208"/>
      <c r="D228" s="208"/>
      <c r="E228" s="208"/>
      <c r="F228" s="208"/>
      <c r="G228" s="208"/>
      <c r="H228" s="208"/>
      <c r="I228" s="208"/>
    </row>
    <row r="229" spans="1:9" s="29" customFormat="1" ht="12.75">
      <c r="A229" s="49" t="s">
        <v>27</v>
      </c>
      <c r="B229" s="48" t="s">
        <v>32</v>
      </c>
      <c r="C229" s="73" t="s">
        <v>391</v>
      </c>
      <c r="D229" s="149"/>
      <c r="E229" s="54"/>
      <c r="F229" s="48" t="s">
        <v>32</v>
      </c>
      <c r="G229" s="49" t="s">
        <v>27</v>
      </c>
      <c r="H229" s="73" t="s">
        <v>392</v>
      </c>
      <c r="I229" s="149"/>
    </row>
    <row r="230" spans="1:9" s="29" customFormat="1" ht="12.75">
      <c r="A230" s="48" t="s">
        <v>32</v>
      </c>
      <c r="B230" s="49" t="s">
        <v>27</v>
      </c>
      <c r="C230" s="73" t="s">
        <v>393</v>
      </c>
      <c r="D230" s="149"/>
      <c r="E230" s="54"/>
      <c r="F230" s="49" t="s">
        <v>32</v>
      </c>
      <c r="G230" s="48" t="s">
        <v>27</v>
      </c>
      <c r="H230" s="73" t="s">
        <v>394</v>
      </c>
      <c r="I230" s="149"/>
    </row>
    <row r="231" spans="1:9" s="29" customFormat="1" ht="12.75">
      <c r="A231" s="48" t="s">
        <v>27</v>
      </c>
      <c r="B231" s="49" t="s">
        <v>32</v>
      </c>
      <c r="C231" s="73" t="s">
        <v>395</v>
      </c>
      <c r="D231" s="149"/>
      <c r="E231" s="54"/>
      <c r="F231" s="49" t="s">
        <v>204</v>
      </c>
      <c r="G231" s="49" t="s">
        <v>204</v>
      </c>
      <c r="H231" s="73" t="s">
        <v>204</v>
      </c>
      <c r="I231" s="149"/>
    </row>
    <row r="232" spans="3:9" s="29" customFormat="1" ht="12.75">
      <c r="C232" s="31"/>
      <c r="D232" s="155"/>
      <c r="H232" s="30"/>
      <c r="I232" s="155"/>
    </row>
    <row r="233" spans="1:9" s="29" customFormat="1" ht="12.75">
      <c r="A233" s="207">
        <v>39784</v>
      </c>
      <c r="B233" s="208"/>
      <c r="C233" s="208"/>
      <c r="D233" s="208"/>
      <c r="E233" s="208"/>
      <c r="F233" s="208"/>
      <c r="G233" s="208"/>
      <c r="H233" s="208"/>
      <c r="I233" s="208"/>
    </row>
    <row r="234" spans="1:9" s="29" customFormat="1" ht="12.75">
      <c r="A234" s="48" t="s">
        <v>39</v>
      </c>
      <c r="B234" s="49" t="s">
        <v>32</v>
      </c>
      <c r="C234" s="73" t="s">
        <v>396</v>
      </c>
      <c r="D234" s="149"/>
      <c r="E234" s="54"/>
      <c r="F234" s="49" t="s">
        <v>32</v>
      </c>
      <c r="G234" s="48" t="s">
        <v>39</v>
      </c>
      <c r="H234" s="73" t="s">
        <v>397</v>
      </c>
      <c r="I234" s="149"/>
    </row>
    <row r="235" spans="1:9" s="29" customFormat="1" ht="12.75">
      <c r="A235" s="48" t="s">
        <v>32</v>
      </c>
      <c r="B235" s="49" t="s">
        <v>27</v>
      </c>
      <c r="C235" s="73" t="s">
        <v>398</v>
      </c>
      <c r="D235" s="149"/>
      <c r="E235" s="54"/>
      <c r="F235" s="48" t="s">
        <v>32</v>
      </c>
      <c r="G235" s="49" t="s">
        <v>27</v>
      </c>
      <c r="H235" s="73" t="s">
        <v>399</v>
      </c>
      <c r="I235" s="149"/>
    </row>
    <row r="236" spans="1:9" s="29" customFormat="1" ht="12.75">
      <c r="A236" s="49" t="s">
        <v>32</v>
      </c>
      <c r="B236" s="48" t="s">
        <v>27</v>
      </c>
      <c r="C236" s="73" t="s">
        <v>400</v>
      </c>
      <c r="D236" s="149"/>
      <c r="E236" s="54"/>
      <c r="F236" s="49" t="s">
        <v>32</v>
      </c>
      <c r="G236" s="48" t="s">
        <v>27</v>
      </c>
      <c r="H236" s="73" t="s">
        <v>401</v>
      </c>
      <c r="I236" s="149"/>
    </row>
    <row r="237" spans="3:9" s="29" customFormat="1" ht="12.75">
      <c r="C237" s="31"/>
      <c r="D237" s="155"/>
      <c r="H237" s="30"/>
      <c r="I237" s="155"/>
    </row>
    <row r="238" spans="1:9" s="29" customFormat="1" ht="12.75">
      <c r="A238" s="207">
        <v>39791</v>
      </c>
      <c r="B238" s="208"/>
      <c r="C238" s="208"/>
      <c r="D238" s="208"/>
      <c r="E238" s="209"/>
      <c r="F238" s="208"/>
      <c r="G238" s="208"/>
      <c r="H238" s="208"/>
      <c r="I238" s="208"/>
    </row>
    <row r="239" spans="1:9" s="29" customFormat="1" ht="12.75">
      <c r="A239" s="48" t="s">
        <v>170</v>
      </c>
      <c r="B239" s="49" t="s">
        <v>32</v>
      </c>
      <c r="C239" s="50" t="s">
        <v>405</v>
      </c>
      <c r="D239" s="148"/>
      <c r="E239" s="54"/>
      <c r="F239" s="48" t="s">
        <v>170</v>
      </c>
      <c r="G239" s="56" t="s">
        <v>32</v>
      </c>
      <c r="H239" s="50" t="s">
        <v>406</v>
      </c>
      <c r="I239" s="149"/>
    </row>
    <row r="240" spans="1:9" s="29" customFormat="1" ht="12.75">
      <c r="A240" s="48" t="s">
        <v>170</v>
      </c>
      <c r="B240" s="49" t="s">
        <v>32</v>
      </c>
      <c r="C240" s="50" t="s">
        <v>407</v>
      </c>
      <c r="D240" s="148"/>
      <c r="E240" s="54"/>
      <c r="F240" s="56" t="s">
        <v>204</v>
      </c>
      <c r="G240" s="49" t="s">
        <v>204</v>
      </c>
      <c r="H240" s="50" t="s">
        <v>204</v>
      </c>
      <c r="I240" s="149" t="s">
        <v>204</v>
      </c>
    </row>
    <row r="241" spans="3:9" s="29" customFormat="1" ht="12.75">
      <c r="C241" s="31"/>
      <c r="D241" s="155"/>
      <c r="H241" s="30"/>
      <c r="I241" s="155"/>
    </row>
    <row r="242" spans="1:9" s="29" customFormat="1" ht="12.75">
      <c r="A242" s="207">
        <v>39793</v>
      </c>
      <c r="B242" s="208"/>
      <c r="C242" s="208"/>
      <c r="D242" s="208"/>
      <c r="E242" s="209"/>
      <c r="F242" s="208"/>
      <c r="G242" s="208"/>
      <c r="H242" s="208"/>
      <c r="I242" s="208"/>
    </row>
    <row r="243" spans="1:9" s="29" customFormat="1" ht="12.75">
      <c r="A243" s="49" t="s">
        <v>409</v>
      </c>
      <c r="B243" s="49"/>
      <c r="C243" s="49"/>
      <c r="D243" s="150"/>
      <c r="E243" s="49"/>
      <c r="F243" s="49"/>
      <c r="G243" s="54"/>
      <c r="H243" s="54"/>
      <c r="I243" s="149"/>
    </row>
    <row r="244" spans="3:9" s="29" customFormat="1" ht="12.75">
      <c r="C244" s="31"/>
      <c r="D244" s="155"/>
      <c r="H244" s="30"/>
      <c r="I244" s="155"/>
    </row>
    <row r="245" spans="3:9" s="29" customFormat="1" ht="12.75">
      <c r="C245" s="31"/>
      <c r="D245" s="155"/>
      <c r="H245" s="30"/>
      <c r="I245" s="155"/>
    </row>
    <row r="246" spans="3:9" s="29" customFormat="1" ht="12.75">
      <c r="C246" s="31"/>
      <c r="D246" s="155"/>
      <c r="H246" s="30"/>
      <c r="I246" s="155"/>
    </row>
    <row r="247" spans="3:9" s="29" customFormat="1" ht="12.75">
      <c r="C247" s="31"/>
      <c r="D247" s="155"/>
      <c r="H247" s="30"/>
      <c r="I247" s="155"/>
    </row>
    <row r="248" spans="3:9" s="29" customFormat="1" ht="12.75">
      <c r="C248" s="31"/>
      <c r="D248" s="155"/>
      <c r="H248" s="30"/>
      <c r="I248" s="155"/>
    </row>
    <row r="249" spans="1:9" s="29" customFormat="1" ht="12.75">
      <c r="A249" s="207">
        <v>39798</v>
      </c>
      <c r="B249" s="208"/>
      <c r="C249" s="208"/>
      <c r="D249" s="208"/>
      <c r="E249" s="208"/>
      <c r="F249" s="208"/>
      <c r="G249" s="208"/>
      <c r="H249" s="208"/>
      <c r="I249" s="208"/>
    </row>
    <row r="250" spans="1:9" s="29" customFormat="1" ht="12.75">
      <c r="A250" s="48" t="s">
        <v>170</v>
      </c>
      <c r="B250" s="49" t="s">
        <v>39</v>
      </c>
      <c r="C250" s="50" t="s">
        <v>410</v>
      </c>
      <c r="D250" s="148"/>
      <c r="E250" s="54"/>
      <c r="F250" s="49" t="s">
        <v>32</v>
      </c>
      <c r="G250" s="48" t="s">
        <v>170</v>
      </c>
      <c r="H250" s="50" t="s">
        <v>411</v>
      </c>
      <c r="I250" s="149"/>
    </row>
    <row r="251" spans="1:9" s="29" customFormat="1" ht="12.75">
      <c r="A251" s="48" t="s">
        <v>27</v>
      </c>
      <c r="B251" s="49" t="s">
        <v>39</v>
      </c>
      <c r="C251" s="50" t="s">
        <v>412</v>
      </c>
      <c r="D251" s="148"/>
      <c r="E251" s="54"/>
      <c r="F251" s="48" t="s">
        <v>27</v>
      </c>
      <c r="G251" s="49" t="s">
        <v>32</v>
      </c>
      <c r="H251" s="50" t="s">
        <v>413</v>
      </c>
      <c r="I251" s="149" t="s">
        <v>204</v>
      </c>
    </row>
    <row r="252" spans="1:9" s="29" customFormat="1" ht="12.75">
      <c r="A252" s="85" t="s">
        <v>32</v>
      </c>
      <c r="B252" s="63" t="s">
        <v>27</v>
      </c>
      <c r="C252" s="64" t="s">
        <v>414</v>
      </c>
      <c r="D252" s="156"/>
      <c r="E252" s="65"/>
      <c r="F252" s="63" t="s">
        <v>27</v>
      </c>
      <c r="G252" s="85" t="s">
        <v>32</v>
      </c>
      <c r="H252" s="87" t="s">
        <v>415</v>
      </c>
      <c r="I252" s="156"/>
    </row>
    <row r="253" spans="1:9" s="29" customFormat="1" ht="12.75">
      <c r="A253" s="86"/>
      <c r="B253" s="86"/>
      <c r="C253" s="86"/>
      <c r="D253" s="157"/>
      <c r="E253" s="86"/>
      <c r="F253" s="86"/>
      <c r="G253" s="86"/>
      <c r="H253" s="86"/>
      <c r="I253" s="157"/>
    </row>
    <row r="254" spans="1:9" s="29" customFormat="1" ht="12.75">
      <c r="A254" s="141"/>
      <c r="B254" s="141"/>
      <c r="C254" s="141"/>
      <c r="D254" s="158"/>
      <c r="E254" s="141"/>
      <c r="F254" s="141"/>
      <c r="G254" s="141"/>
      <c r="H254" s="141"/>
      <c r="I254" s="158"/>
    </row>
    <row r="255" spans="1:9" s="29" customFormat="1" ht="12.75">
      <c r="A255" s="141"/>
      <c r="B255" s="141"/>
      <c r="C255" s="141"/>
      <c r="D255" s="158"/>
      <c r="E255" s="141"/>
      <c r="F255" s="141"/>
      <c r="G255" s="141"/>
      <c r="H255" s="141"/>
      <c r="I255" s="158"/>
    </row>
    <row r="256" spans="1:9" s="29" customFormat="1" ht="12.75">
      <c r="A256" s="207">
        <v>39810</v>
      </c>
      <c r="B256" s="208"/>
      <c r="C256" s="208"/>
      <c r="D256" s="208"/>
      <c r="E256" s="208"/>
      <c r="F256" s="208"/>
      <c r="G256" s="208"/>
      <c r="H256" s="208"/>
      <c r="I256" s="208"/>
    </row>
    <row r="257" spans="1:9" s="29" customFormat="1" ht="12.75">
      <c r="A257" s="48" t="s">
        <v>27</v>
      </c>
      <c r="B257" s="49" t="s">
        <v>111</v>
      </c>
      <c r="C257" s="50" t="s">
        <v>419</v>
      </c>
      <c r="D257" s="148" t="s">
        <v>204</v>
      </c>
      <c r="E257" s="54"/>
      <c r="F257" s="48" t="s">
        <v>170</v>
      </c>
      <c r="G257" s="49" t="s">
        <v>27</v>
      </c>
      <c r="H257" s="50" t="s">
        <v>420</v>
      </c>
      <c r="I257" s="149"/>
    </row>
    <row r="258" spans="1:9" s="29" customFormat="1" ht="12.75">
      <c r="A258" s="48" t="s">
        <v>51</v>
      </c>
      <c r="B258" s="49" t="s">
        <v>170</v>
      </c>
      <c r="C258" s="50" t="s">
        <v>421</v>
      </c>
      <c r="D258" s="148"/>
      <c r="E258" s="54"/>
      <c r="F258" s="48" t="s">
        <v>111</v>
      </c>
      <c r="G258" s="49" t="s">
        <v>51</v>
      </c>
      <c r="H258" s="50" t="s">
        <v>422</v>
      </c>
      <c r="I258" s="149"/>
    </row>
    <row r="259" spans="1:9" s="29" customFormat="1" ht="12.75">
      <c r="A259" s="49" t="s">
        <v>27</v>
      </c>
      <c r="B259" s="48" t="s">
        <v>170</v>
      </c>
      <c r="C259" s="50" t="s">
        <v>423</v>
      </c>
      <c r="D259" s="148"/>
      <c r="E259" s="54"/>
      <c r="F259" s="49" t="s">
        <v>27</v>
      </c>
      <c r="G259" s="48" t="s">
        <v>51</v>
      </c>
      <c r="H259" s="50" t="s">
        <v>424</v>
      </c>
      <c r="I259" s="149" t="s">
        <v>204</v>
      </c>
    </row>
    <row r="260" spans="1:9" s="29" customFormat="1" ht="12.75">
      <c r="A260" s="49" t="s">
        <v>111</v>
      </c>
      <c r="B260" s="48" t="s">
        <v>170</v>
      </c>
      <c r="C260" s="50" t="s">
        <v>425</v>
      </c>
      <c r="D260" s="148" t="s">
        <v>204</v>
      </c>
      <c r="E260" s="54"/>
      <c r="F260" s="71"/>
      <c r="G260" s="71"/>
      <c r="H260" s="71"/>
      <c r="I260" s="165"/>
    </row>
    <row r="261" spans="3:9" s="29" customFormat="1" ht="12.75">
      <c r="C261" s="31"/>
      <c r="D261" s="155"/>
      <c r="H261" s="30"/>
      <c r="I261" s="155"/>
    </row>
    <row r="262" spans="1:9" s="29" customFormat="1" ht="12.75">
      <c r="A262" s="207">
        <v>39817</v>
      </c>
      <c r="B262" s="208"/>
      <c r="C262" s="208"/>
      <c r="D262" s="208"/>
      <c r="E262" s="209"/>
      <c r="F262" s="208"/>
      <c r="G262" s="208"/>
      <c r="H262" s="208"/>
      <c r="I262" s="208"/>
    </row>
    <row r="263" spans="1:9" s="29" customFormat="1" ht="12.75">
      <c r="A263" s="48" t="s">
        <v>111</v>
      </c>
      <c r="B263" s="49" t="s">
        <v>149</v>
      </c>
      <c r="C263" s="50" t="s">
        <v>429</v>
      </c>
      <c r="D263" s="148" t="s">
        <v>204</v>
      </c>
      <c r="E263" s="54"/>
      <c r="F263" s="49" t="s">
        <v>111</v>
      </c>
      <c r="G263" s="48" t="s">
        <v>27</v>
      </c>
      <c r="H263" s="50" t="s">
        <v>430</v>
      </c>
      <c r="I263" s="149"/>
    </row>
    <row r="264" spans="1:9" s="29" customFormat="1" ht="12.75">
      <c r="A264" s="49" t="s">
        <v>149</v>
      </c>
      <c r="B264" s="48" t="s">
        <v>27</v>
      </c>
      <c r="C264" s="50" t="s">
        <v>431</v>
      </c>
      <c r="D264" s="148"/>
      <c r="E264" s="54"/>
      <c r="F264" s="48" t="s">
        <v>27</v>
      </c>
      <c r="G264" s="49" t="s">
        <v>170</v>
      </c>
      <c r="H264" s="50" t="s">
        <v>433</v>
      </c>
      <c r="I264" s="149"/>
    </row>
    <row r="265" spans="1:9" s="29" customFormat="1" ht="12.75">
      <c r="A265" s="48" t="s">
        <v>149</v>
      </c>
      <c r="B265" s="49" t="s">
        <v>77</v>
      </c>
      <c r="C265" s="50" t="s">
        <v>432</v>
      </c>
      <c r="D265" s="148"/>
      <c r="E265" s="54"/>
      <c r="F265" s="48" t="s">
        <v>170</v>
      </c>
      <c r="G265" s="49" t="s">
        <v>149</v>
      </c>
      <c r="H265" s="50" t="s">
        <v>434</v>
      </c>
      <c r="I265" s="149" t="s">
        <v>204</v>
      </c>
    </row>
    <row r="266" spans="1:9" s="29" customFormat="1" ht="12.75">
      <c r="A266" s="48" t="s">
        <v>170</v>
      </c>
      <c r="B266" s="49" t="s">
        <v>77</v>
      </c>
      <c r="C266" s="50" t="s">
        <v>435</v>
      </c>
      <c r="D266" s="148" t="s">
        <v>204</v>
      </c>
      <c r="E266" s="54"/>
      <c r="F266" s="49" t="s">
        <v>111</v>
      </c>
      <c r="G266" s="48" t="s">
        <v>170</v>
      </c>
      <c r="H266" s="50" t="s">
        <v>436</v>
      </c>
      <c r="I266" s="165"/>
    </row>
    <row r="267" spans="3:9" s="29" customFormat="1" ht="12.75">
      <c r="C267" s="31"/>
      <c r="D267" s="155"/>
      <c r="H267" s="30"/>
      <c r="I267" s="155"/>
    </row>
    <row r="268" spans="1:9" s="29" customFormat="1" ht="12.75">
      <c r="A268" s="207">
        <v>39833</v>
      </c>
      <c r="B268" s="208"/>
      <c r="C268" s="208"/>
      <c r="D268" s="208"/>
      <c r="E268" s="209"/>
      <c r="F268" s="208"/>
      <c r="G268" s="208"/>
      <c r="H268" s="208"/>
      <c r="I268" s="208"/>
    </row>
    <row r="269" spans="1:9" s="29" customFormat="1" ht="12.75">
      <c r="A269" s="48" t="s">
        <v>170</v>
      </c>
      <c r="B269" s="49" t="s">
        <v>39</v>
      </c>
      <c r="C269" s="50" t="s">
        <v>440</v>
      </c>
      <c r="D269" s="149" t="s">
        <v>204</v>
      </c>
      <c r="E269" s="54"/>
      <c r="F269" s="48" t="s">
        <v>170</v>
      </c>
      <c r="G269" s="49" t="s">
        <v>39</v>
      </c>
      <c r="H269" s="50" t="s">
        <v>441</v>
      </c>
      <c r="I269" s="149"/>
    </row>
    <row r="270" spans="3:9" s="29" customFormat="1" ht="12.75">
      <c r="C270" s="31"/>
      <c r="D270" s="155"/>
      <c r="H270" s="30"/>
      <c r="I270" s="155"/>
    </row>
    <row r="271" spans="1:9" s="29" customFormat="1" ht="12.75">
      <c r="A271" s="207">
        <v>39840</v>
      </c>
      <c r="B271" s="208"/>
      <c r="C271" s="208"/>
      <c r="D271" s="208"/>
      <c r="E271" s="209"/>
      <c r="F271" s="208"/>
      <c r="G271" s="208"/>
      <c r="H271" s="208"/>
      <c r="I271" s="208"/>
    </row>
    <row r="272" spans="1:9" s="29" customFormat="1" ht="12.75">
      <c r="A272" s="49" t="s">
        <v>27</v>
      </c>
      <c r="B272" s="48" t="s">
        <v>170</v>
      </c>
      <c r="C272" s="50" t="s">
        <v>342</v>
      </c>
      <c r="D272" s="148"/>
      <c r="E272" s="54"/>
      <c r="F272" s="49" t="s">
        <v>170</v>
      </c>
      <c r="G272" s="48" t="s">
        <v>6</v>
      </c>
      <c r="H272" s="50" t="s">
        <v>444</v>
      </c>
      <c r="I272" s="149"/>
    </row>
    <row r="273" spans="1:9" s="29" customFormat="1" ht="12.75">
      <c r="A273" s="48" t="s">
        <v>6</v>
      </c>
      <c r="B273" s="49" t="s">
        <v>27</v>
      </c>
      <c r="C273" s="50" t="s">
        <v>445</v>
      </c>
      <c r="D273" s="148"/>
      <c r="E273" s="54"/>
      <c r="F273" s="56" t="s">
        <v>204</v>
      </c>
      <c r="G273" s="49" t="s">
        <v>204</v>
      </c>
      <c r="H273" s="50" t="s">
        <v>204</v>
      </c>
      <c r="I273" s="149" t="s">
        <v>204</v>
      </c>
    </row>
    <row r="274" spans="3:9" s="29" customFormat="1" ht="12.75">
      <c r="C274" s="31"/>
      <c r="D274" s="155"/>
      <c r="H274" s="30"/>
      <c r="I274" s="155"/>
    </row>
    <row r="275" spans="1:9" s="29" customFormat="1" ht="12.75">
      <c r="A275" s="207">
        <v>39847</v>
      </c>
      <c r="B275" s="208"/>
      <c r="C275" s="208"/>
      <c r="D275" s="208"/>
      <c r="E275" s="209"/>
      <c r="F275" s="208"/>
      <c r="G275" s="208"/>
      <c r="H275" s="208"/>
      <c r="I275" s="208"/>
    </row>
    <row r="276" spans="1:9" s="29" customFormat="1" ht="12.75">
      <c r="A276" s="48" t="s">
        <v>170</v>
      </c>
      <c r="B276" s="49" t="s">
        <v>39</v>
      </c>
      <c r="C276" s="50" t="s">
        <v>447</v>
      </c>
      <c r="D276" s="149" t="s">
        <v>204</v>
      </c>
      <c r="E276" s="54"/>
      <c r="F276" s="49" t="s">
        <v>39</v>
      </c>
      <c r="G276" s="48" t="s">
        <v>170</v>
      </c>
      <c r="H276" s="50" t="s">
        <v>448</v>
      </c>
      <c r="I276" s="149"/>
    </row>
    <row r="277" spans="3:9" s="29" customFormat="1" ht="12.75">
      <c r="C277" s="31"/>
      <c r="D277" s="155"/>
      <c r="H277" s="30"/>
      <c r="I277" s="155"/>
    </row>
    <row r="278" spans="1:9" s="29" customFormat="1" ht="12.75">
      <c r="A278" s="207">
        <v>39861</v>
      </c>
      <c r="B278" s="208"/>
      <c r="C278" s="208"/>
      <c r="D278" s="208"/>
      <c r="E278" s="209"/>
      <c r="F278" s="208"/>
      <c r="G278" s="208"/>
      <c r="H278" s="208"/>
      <c r="I278" s="208"/>
    </row>
    <row r="279" spans="1:9" s="29" customFormat="1" ht="12.75">
      <c r="A279" s="48" t="s">
        <v>170</v>
      </c>
      <c r="B279" s="49" t="s">
        <v>32</v>
      </c>
      <c r="C279" s="50" t="s">
        <v>451</v>
      </c>
      <c r="D279" s="149" t="s">
        <v>204</v>
      </c>
      <c r="E279" s="54"/>
      <c r="F279" s="49" t="s">
        <v>204</v>
      </c>
      <c r="G279" s="49" t="s">
        <v>204</v>
      </c>
      <c r="H279" s="50" t="s">
        <v>204</v>
      </c>
      <c r="I279" s="149"/>
    </row>
    <row r="280" spans="3:9" s="29" customFormat="1" ht="12.75">
      <c r="C280" s="31"/>
      <c r="D280" s="155"/>
      <c r="H280" s="30"/>
      <c r="I280" s="155"/>
    </row>
    <row r="281" spans="1:9" s="29" customFormat="1" ht="12.75">
      <c r="A281" s="207">
        <v>39862</v>
      </c>
      <c r="B281" s="208"/>
      <c r="C281" s="208"/>
      <c r="D281" s="208"/>
      <c r="E281" s="209"/>
      <c r="F281" s="208"/>
      <c r="G281" s="208"/>
      <c r="H281" s="208"/>
      <c r="I281" s="208"/>
    </row>
    <row r="282" spans="1:9" s="29" customFormat="1" ht="12.75">
      <c r="A282" s="49" t="s">
        <v>27</v>
      </c>
      <c r="B282" s="48" t="s">
        <v>170</v>
      </c>
      <c r="C282" s="50" t="s">
        <v>452</v>
      </c>
      <c r="D282" s="148"/>
      <c r="E282" s="54"/>
      <c r="F282" s="49" t="s">
        <v>170</v>
      </c>
      <c r="G282" s="48" t="s">
        <v>32</v>
      </c>
      <c r="H282" s="50" t="s">
        <v>453</v>
      </c>
      <c r="I282" s="149"/>
    </row>
    <row r="283" spans="1:9" s="29" customFormat="1" ht="12.75">
      <c r="A283" s="49" t="s">
        <v>77</v>
      </c>
      <c r="B283" s="48" t="s">
        <v>27</v>
      </c>
      <c r="C283" s="50" t="s">
        <v>454</v>
      </c>
      <c r="D283" s="148"/>
      <c r="E283" s="54"/>
      <c r="F283" s="49" t="s">
        <v>32</v>
      </c>
      <c r="G283" s="48" t="s">
        <v>170</v>
      </c>
      <c r="H283" s="50" t="s">
        <v>455</v>
      </c>
      <c r="I283" s="149" t="s">
        <v>204</v>
      </c>
    </row>
    <row r="284" spans="3:9" s="29" customFormat="1" ht="12.75">
      <c r="C284" s="31"/>
      <c r="D284" s="155"/>
      <c r="H284" s="30"/>
      <c r="I284" s="155"/>
    </row>
    <row r="285" spans="1:9" s="29" customFormat="1" ht="12.75">
      <c r="A285" s="207">
        <v>39869</v>
      </c>
      <c r="B285" s="208"/>
      <c r="C285" s="208"/>
      <c r="D285" s="208"/>
      <c r="E285" s="209"/>
      <c r="F285" s="208"/>
      <c r="G285" s="208"/>
      <c r="H285" s="208"/>
      <c r="I285" s="208"/>
    </row>
    <row r="286" spans="1:9" s="29" customFormat="1" ht="12.75">
      <c r="A286" s="48" t="s">
        <v>170</v>
      </c>
      <c r="B286" s="49" t="s">
        <v>27</v>
      </c>
      <c r="C286" s="50" t="s">
        <v>460</v>
      </c>
      <c r="D286" s="148"/>
      <c r="E286" s="54"/>
      <c r="F286" s="48" t="s">
        <v>170</v>
      </c>
      <c r="G286" s="49" t="s">
        <v>77</v>
      </c>
      <c r="H286" s="50" t="s">
        <v>461</v>
      </c>
      <c r="I286" s="149"/>
    </row>
    <row r="287" spans="1:9" s="29" customFormat="1" ht="12.75">
      <c r="A287" s="48" t="s">
        <v>170</v>
      </c>
      <c r="B287" s="49" t="s">
        <v>27</v>
      </c>
      <c r="C287" s="50" t="s">
        <v>462</v>
      </c>
      <c r="D287" s="148"/>
      <c r="E287" s="54"/>
      <c r="F287" s="56" t="s">
        <v>204</v>
      </c>
      <c r="G287" s="49" t="s">
        <v>204</v>
      </c>
      <c r="H287" s="50" t="s">
        <v>204</v>
      </c>
      <c r="I287" s="149" t="s">
        <v>204</v>
      </c>
    </row>
    <row r="288" spans="3:9" s="29" customFormat="1" ht="12.75">
      <c r="C288" s="30"/>
      <c r="D288" s="155"/>
      <c r="H288" s="30"/>
      <c r="I288" s="155"/>
    </row>
    <row r="289" spans="1:9" s="29" customFormat="1" ht="12.75">
      <c r="A289" s="207">
        <v>39870</v>
      </c>
      <c r="B289" s="208"/>
      <c r="C289" s="208"/>
      <c r="D289" s="208"/>
      <c r="E289" s="209"/>
      <c r="F289" s="208"/>
      <c r="G289" s="208"/>
      <c r="H289" s="208"/>
      <c r="I289" s="208"/>
    </row>
    <row r="290" spans="1:9" s="29" customFormat="1" ht="12.75">
      <c r="A290" s="49" t="s">
        <v>39</v>
      </c>
      <c r="B290" s="48" t="s">
        <v>32</v>
      </c>
      <c r="C290" s="50" t="s">
        <v>463</v>
      </c>
      <c r="D290" s="149" t="s">
        <v>204</v>
      </c>
      <c r="E290" s="54"/>
      <c r="F290" s="49" t="s">
        <v>32</v>
      </c>
      <c r="G290" s="48" t="s">
        <v>39</v>
      </c>
      <c r="H290" s="50" t="s">
        <v>464</v>
      </c>
      <c r="I290" s="149"/>
    </row>
    <row r="291" spans="3:9" s="29" customFormat="1" ht="12.75">
      <c r="C291" s="30"/>
      <c r="D291" s="155"/>
      <c r="H291" s="30"/>
      <c r="I291" s="155"/>
    </row>
    <row r="292" spans="1:9" s="29" customFormat="1" ht="12.75">
      <c r="A292" s="207">
        <v>39876</v>
      </c>
      <c r="B292" s="208"/>
      <c r="C292" s="208"/>
      <c r="D292" s="208"/>
      <c r="E292" s="209"/>
      <c r="F292" s="208"/>
      <c r="G292" s="208"/>
      <c r="H292" s="208"/>
      <c r="I292" s="208"/>
    </row>
    <row r="293" spans="1:9" s="29" customFormat="1" ht="12.75">
      <c r="A293" s="48" t="s">
        <v>27</v>
      </c>
      <c r="B293" s="49" t="s">
        <v>170</v>
      </c>
      <c r="C293" s="50" t="s">
        <v>469</v>
      </c>
      <c r="D293" s="149" t="s">
        <v>204</v>
      </c>
      <c r="E293" s="54"/>
      <c r="F293" s="49" t="s">
        <v>32</v>
      </c>
      <c r="G293" s="48" t="s">
        <v>170</v>
      </c>
      <c r="H293" s="50" t="s">
        <v>470</v>
      </c>
      <c r="I293" s="149"/>
    </row>
    <row r="294" spans="1:9" s="29" customFormat="1" ht="12.75">
      <c r="A294" s="48" t="s">
        <v>27</v>
      </c>
      <c r="B294" s="49" t="s">
        <v>473</v>
      </c>
      <c r="C294" s="50" t="s">
        <v>474</v>
      </c>
      <c r="D294" s="149" t="s">
        <v>204</v>
      </c>
      <c r="E294" s="54"/>
      <c r="F294" s="49" t="s">
        <v>204</v>
      </c>
      <c r="G294" s="49" t="s">
        <v>204</v>
      </c>
      <c r="H294" s="50" t="s">
        <v>204</v>
      </c>
      <c r="I294" s="149"/>
    </row>
    <row r="295" spans="3:9" s="29" customFormat="1" ht="12.75">
      <c r="C295" s="30"/>
      <c r="D295" s="155"/>
      <c r="H295" s="30"/>
      <c r="I295" s="155"/>
    </row>
    <row r="296" spans="1:9" s="29" customFormat="1" ht="12.75">
      <c r="A296" s="207">
        <v>39882</v>
      </c>
      <c r="B296" s="208"/>
      <c r="C296" s="208"/>
      <c r="D296" s="208"/>
      <c r="E296" s="209"/>
      <c r="F296" s="208"/>
      <c r="G296" s="208"/>
      <c r="H296" s="208"/>
      <c r="I296" s="208"/>
    </row>
    <row r="297" spans="1:9" s="29" customFormat="1" ht="12.75">
      <c r="A297" s="48" t="s">
        <v>170</v>
      </c>
      <c r="B297" s="49" t="s">
        <v>39</v>
      </c>
      <c r="C297" s="50" t="s">
        <v>476</v>
      </c>
      <c r="D297" s="149" t="s">
        <v>204</v>
      </c>
      <c r="E297" s="54"/>
      <c r="F297" s="49" t="s">
        <v>204</v>
      </c>
      <c r="G297" s="49" t="s">
        <v>204</v>
      </c>
      <c r="H297" s="50" t="s">
        <v>204</v>
      </c>
      <c r="I297" s="149"/>
    </row>
    <row r="298" spans="3:9" s="29" customFormat="1" ht="12.75">
      <c r="C298" s="30"/>
      <c r="D298" s="155"/>
      <c r="H298" s="30"/>
      <c r="I298" s="155"/>
    </row>
    <row r="299" spans="1:9" s="29" customFormat="1" ht="12.75">
      <c r="A299" s="207">
        <v>39883</v>
      </c>
      <c r="B299" s="208"/>
      <c r="C299" s="208"/>
      <c r="D299" s="208"/>
      <c r="E299" s="209"/>
      <c r="F299" s="208"/>
      <c r="G299" s="208"/>
      <c r="H299" s="208"/>
      <c r="I299" s="208"/>
    </row>
    <row r="300" spans="1:9" s="29" customFormat="1" ht="12.75">
      <c r="A300" s="48" t="s">
        <v>27</v>
      </c>
      <c r="B300" s="49" t="s">
        <v>170</v>
      </c>
      <c r="C300" s="50" t="s">
        <v>477</v>
      </c>
      <c r="D300" s="149" t="s">
        <v>204</v>
      </c>
      <c r="E300" s="54"/>
      <c r="F300" s="48" t="s">
        <v>170</v>
      </c>
      <c r="G300" s="49" t="s">
        <v>27</v>
      </c>
      <c r="H300" s="50" t="s">
        <v>478</v>
      </c>
      <c r="I300" s="149"/>
    </row>
    <row r="301" spans="1:9" s="29" customFormat="1" ht="12.75">
      <c r="A301" s="49" t="s">
        <v>77</v>
      </c>
      <c r="B301" s="48" t="s">
        <v>170</v>
      </c>
      <c r="C301" s="50" t="s">
        <v>479</v>
      </c>
      <c r="D301" s="149" t="s">
        <v>204</v>
      </c>
      <c r="E301" s="54"/>
      <c r="F301" s="49" t="s">
        <v>204</v>
      </c>
      <c r="G301" s="49" t="s">
        <v>204</v>
      </c>
      <c r="H301" s="50" t="s">
        <v>204</v>
      </c>
      <c r="I301" s="149"/>
    </row>
    <row r="302" spans="3:9" s="29" customFormat="1" ht="12.75">
      <c r="C302" s="30"/>
      <c r="D302" s="155"/>
      <c r="H302" s="30"/>
      <c r="I302" s="155"/>
    </row>
    <row r="303" spans="1:9" s="29" customFormat="1" ht="12.75">
      <c r="A303" s="207">
        <v>39889</v>
      </c>
      <c r="B303" s="208"/>
      <c r="C303" s="208"/>
      <c r="D303" s="208"/>
      <c r="E303" s="209"/>
      <c r="F303" s="208"/>
      <c r="G303" s="208"/>
      <c r="H303" s="208"/>
      <c r="I303" s="208"/>
    </row>
    <row r="304" spans="1:9" s="29" customFormat="1" ht="12.75">
      <c r="A304" s="48" t="s">
        <v>170</v>
      </c>
      <c r="B304" s="49" t="s">
        <v>32</v>
      </c>
      <c r="C304" s="50" t="s">
        <v>480</v>
      </c>
      <c r="D304" s="149" t="s">
        <v>204</v>
      </c>
      <c r="E304" s="54"/>
      <c r="F304" s="49" t="s">
        <v>204</v>
      </c>
      <c r="G304" s="49" t="s">
        <v>204</v>
      </c>
      <c r="H304" s="50" t="s">
        <v>204</v>
      </c>
      <c r="I304" s="149"/>
    </row>
    <row r="305" spans="3:9" s="29" customFormat="1" ht="12.75">
      <c r="C305" s="30"/>
      <c r="D305" s="155"/>
      <c r="H305" s="30"/>
      <c r="I305" s="155"/>
    </row>
    <row r="306" spans="1:9" s="29" customFormat="1" ht="12.75">
      <c r="A306" s="207">
        <v>39891</v>
      </c>
      <c r="B306" s="208"/>
      <c r="C306" s="208"/>
      <c r="D306" s="208"/>
      <c r="E306" s="209"/>
      <c r="F306" s="208"/>
      <c r="G306" s="208"/>
      <c r="H306" s="208"/>
      <c r="I306" s="208"/>
    </row>
    <row r="307" spans="1:9" s="29" customFormat="1" ht="12.75">
      <c r="A307" s="48" t="s">
        <v>170</v>
      </c>
      <c r="B307" s="49" t="s">
        <v>27</v>
      </c>
      <c r="C307" s="50" t="s">
        <v>481</v>
      </c>
      <c r="D307" s="149" t="s">
        <v>204</v>
      </c>
      <c r="E307" s="54"/>
      <c r="F307" s="49" t="s">
        <v>204</v>
      </c>
      <c r="G307" s="49" t="s">
        <v>204</v>
      </c>
      <c r="H307" s="50" t="s">
        <v>204</v>
      </c>
      <c r="I307" s="149"/>
    </row>
    <row r="308" spans="3:9" s="29" customFormat="1" ht="12.75">
      <c r="C308" s="30"/>
      <c r="D308" s="155"/>
      <c r="H308" s="30"/>
      <c r="I308" s="155"/>
    </row>
    <row r="309" spans="3:9" s="29" customFormat="1" ht="12.75">
      <c r="C309" s="30"/>
      <c r="D309" s="155"/>
      <c r="H309" s="30"/>
      <c r="I309" s="155"/>
    </row>
    <row r="310" spans="3:9" s="29" customFormat="1" ht="12.75">
      <c r="C310" s="30"/>
      <c r="D310" s="155"/>
      <c r="H310" s="30"/>
      <c r="I310" s="155"/>
    </row>
    <row r="311" spans="1:9" s="29" customFormat="1" ht="12.75">
      <c r="A311" s="207">
        <v>39892</v>
      </c>
      <c r="B311" s="208"/>
      <c r="C311" s="208"/>
      <c r="D311" s="208"/>
      <c r="E311" s="208"/>
      <c r="F311" s="208"/>
      <c r="G311" s="208"/>
      <c r="H311" s="208"/>
      <c r="I311" s="208"/>
    </row>
    <row r="312" spans="1:9" s="29" customFormat="1" ht="12.75">
      <c r="A312" s="49" t="s">
        <v>27</v>
      </c>
      <c r="B312" s="48" t="s">
        <v>170</v>
      </c>
      <c r="C312" s="50" t="s">
        <v>482</v>
      </c>
      <c r="D312" s="148"/>
      <c r="E312" s="54"/>
      <c r="F312" s="49" t="s">
        <v>170</v>
      </c>
      <c r="G312" s="48" t="s">
        <v>27</v>
      </c>
      <c r="H312" s="50" t="s">
        <v>483</v>
      </c>
      <c r="I312" s="149"/>
    </row>
    <row r="313" spans="1:9" s="29" customFormat="1" ht="12.75">
      <c r="A313" s="48" t="s">
        <v>32</v>
      </c>
      <c r="B313" s="49" t="s">
        <v>77</v>
      </c>
      <c r="C313" s="50" t="s">
        <v>484</v>
      </c>
      <c r="D313" s="148"/>
      <c r="E313" s="54"/>
      <c r="F313" s="48" t="s">
        <v>27</v>
      </c>
      <c r="G313" s="49" t="s">
        <v>32</v>
      </c>
      <c r="H313" s="50" t="s">
        <v>485</v>
      </c>
      <c r="I313" s="149" t="s">
        <v>204</v>
      </c>
    </row>
    <row r="314" spans="1:9" s="29" customFormat="1" ht="12.75">
      <c r="A314" s="49" t="s">
        <v>51</v>
      </c>
      <c r="B314" s="48" t="s">
        <v>32</v>
      </c>
      <c r="C314" s="50" t="s">
        <v>486</v>
      </c>
      <c r="D314" s="149"/>
      <c r="E314" s="54"/>
      <c r="F314" s="49" t="s">
        <v>77</v>
      </c>
      <c r="G314" s="48" t="s">
        <v>170</v>
      </c>
      <c r="H314" s="73" t="s">
        <v>487</v>
      </c>
      <c r="I314" s="149"/>
    </row>
    <row r="315" spans="3:9" s="29" customFormat="1" ht="12.75">
      <c r="C315" s="30"/>
      <c r="D315" s="155"/>
      <c r="H315" s="30"/>
      <c r="I315" s="155"/>
    </row>
    <row r="316" spans="3:9" s="29" customFormat="1" ht="12.75">
      <c r="C316" s="30"/>
      <c r="D316" s="155"/>
      <c r="H316" s="30"/>
      <c r="I316" s="155"/>
    </row>
    <row r="317" spans="1:9" s="29" customFormat="1" ht="12.75">
      <c r="A317" s="207">
        <v>39896</v>
      </c>
      <c r="B317" s="208"/>
      <c r="C317" s="208"/>
      <c r="D317" s="208"/>
      <c r="E317" s="208"/>
      <c r="F317" s="208"/>
      <c r="G317" s="208"/>
      <c r="H317" s="208"/>
      <c r="I317" s="208"/>
    </row>
    <row r="318" spans="1:9" s="29" customFormat="1" ht="12.75">
      <c r="A318" s="49" t="s">
        <v>39</v>
      </c>
      <c r="B318" s="48" t="s">
        <v>170</v>
      </c>
      <c r="C318" s="50" t="s">
        <v>497</v>
      </c>
      <c r="D318" s="149" t="s">
        <v>204</v>
      </c>
      <c r="E318" s="54"/>
      <c r="F318" s="49" t="s">
        <v>32</v>
      </c>
      <c r="G318" s="48" t="s">
        <v>170</v>
      </c>
      <c r="H318" s="50" t="s">
        <v>498</v>
      </c>
      <c r="I318" s="149"/>
    </row>
    <row r="319" spans="3:9" s="29" customFormat="1" ht="12.75">
      <c r="C319" s="30"/>
      <c r="D319" s="155"/>
      <c r="H319" s="30"/>
      <c r="I319" s="155"/>
    </row>
    <row r="320" spans="1:9" s="29" customFormat="1" ht="12.75">
      <c r="A320" s="207">
        <v>39913</v>
      </c>
      <c r="B320" s="208"/>
      <c r="C320" s="208"/>
      <c r="D320" s="208"/>
      <c r="E320" s="209"/>
      <c r="F320" s="208"/>
      <c r="G320" s="208"/>
      <c r="H320" s="208"/>
      <c r="I320" s="208"/>
    </row>
    <row r="321" spans="1:9" s="29" customFormat="1" ht="12.75">
      <c r="A321" s="49" t="s">
        <v>170</v>
      </c>
      <c r="B321" s="48" t="s">
        <v>27</v>
      </c>
      <c r="C321" s="50" t="s">
        <v>500</v>
      </c>
      <c r="D321" s="149" t="s">
        <v>204</v>
      </c>
      <c r="E321" s="54"/>
      <c r="F321" s="48" t="s">
        <v>170</v>
      </c>
      <c r="G321" s="49" t="s">
        <v>27</v>
      </c>
      <c r="H321" s="50" t="s">
        <v>501</v>
      </c>
      <c r="I321" s="149"/>
    </row>
    <row r="322" spans="1:9" s="29" customFormat="1" ht="12.75">
      <c r="A322" s="49" t="s">
        <v>27</v>
      </c>
      <c r="B322" s="48" t="s">
        <v>170</v>
      </c>
      <c r="C322" s="50" t="s">
        <v>502</v>
      </c>
      <c r="D322" s="149" t="s">
        <v>204</v>
      </c>
      <c r="E322" s="54"/>
      <c r="F322" s="49" t="s">
        <v>204</v>
      </c>
      <c r="G322" s="49" t="s">
        <v>204</v>
      </c>
      <c r="H322" s="50" t="s">
        <v>204</v>
      </c>
      <c r="I322" s="149"/>
    </row>
    <row r="323" spans="3:9" s="29" customFormat="1" ht="12.75">
      <c r="C323" s="30"/>
      <c r="D323" s="155"/>
      <c r="H323" s="30"/>
      <c r="I323" s="155"/>
    </row>
    <row r="324" spans="1:9" s="29" customFormat="1" ht="12.75">
      <c r="A324" s="207">
        <v>39917</v>
      </c>
      <c r="B324" s="208"/>
      <c r="C324" s="208"/>
      <c r="D324" s="208"/>
      <c r="E324" s="208"/>
      <c r="F324" s="208"/>
      <c r="G324" s="208"/>
      <c r="H324" s="208"/>
      <c r="I324" s="208"/>
    </row>
    <row r="325" spans="1:9" s="29" customFormat="1" ht="12.75">
      <c r="A325" s="49" t="s">
        <v>32</v>
      </c>
      <c r="B325" s="48" t="s">
        <v>170</v>
      </c>
      <c r="C325" s="50" t="s">
        <v>504</v>
      </c>
      <c r="D325" s="149" t="s">
        <v>204</v>
      </c>
      <c r="E325" s="54"/>
      <c r="F325" s="48" t="s">
        <v>170</v>
      </c>
      <c r="G325" s="49" t="s">
        <v>32</v>
      </c>
      <c r="H325" s="50" t="s">
        <v>505</v>
      </c>
      <c r="I325" s="149"/>
    </row>
    <row r="326" spans="3:9" s="29" customFormat="1" ht="12.75">
      <c r="C326" s="30"/>
      <c r="D326" s="155"/>
      <c r="H326" s="30"/>
      <c r="I326" s="155"/>
    </row>
    <row r="327" spans="1:9" s="29" customFormat="1" ht="12.75">
      <c r="A327" s="207">
        <v>39920</v>
      </c>
      <c r="B327" s="208"/>
      <c r="C327" s="208"/>
      <c r="D327" s="208"/>
      <c r="E327" s="208"/>
      <c r="F327" s="208"/>
      <c r="G327" s="208"/>
      <c r="H327" s="208"/>
      <c r="I327" s="208"/>
    </row>
    <row r="328" spans="1:9" s="29" customFormat="1" ht="12.75">
      <c r="A328" s="48" t="s">
        <v>170</v>
      </c>
      <c r="B328" s="49" t="s">
        <v>27</v>
      </c>
      <c r="C328" s="50" t="s">
        <v>506</v>
      </c>
      <c r="D328" s="149" t="s">
        <v>204</v>
      </c>
      <c r="E328" s="54"/>
      <c r="F328" s="49" t="s">
        <v>204</v>
      </c>
      <c r="G328" s="49" t="s">
        <v>204</v>
      </c>
      <c r="H328" s="50" t="s">
        <v>204</v>
      </c>
      <c r="I328" s="149"/>
    </row>
    <row r="329" spans="3:9" s="29" customFormat="1" ht="12.75">
      <c r="C329" s="30"/>
      <c r="D329" s="155"/>
      <c r="H329" s="30"/>
      <c r="I329" s="155"/>
    </row>
    <row r="330" spans="1:9" s="29" customFormat="1" ht="12.75">
      <c r="A330" s="207">
        <v>39923</v>
      </c>
      <c r="B330" s="208"/>
      <c r="C330" s="208"/>
      <c r="D330" s="208"/>
      <c r="E330" s="209"/>
      <c r="F330" s="208"/>
      <c r="G330" s="208"/>
      <c r="H330" s="208"/>
      <c r="I330" s="208"/>
    </row>
    <row r="331" spans="1:9" s="29" customFormat="1" ht="12.75">
      <c r="A331" s="49" t="s">
        <v>27</v>
      </c>
      <c r="B331" s="48" t="s">
        <v>170</v>
      </c>
      <c r="C331" s="50" t="s">
        <v>509</v>
      </c>
      <c r="D331" s="149" t="s">
        <v>204</v>
      </c>
      <c r="E331" s="54"/>
      <c r="F331" s="48" t="s">
        <v>170</v>
      </c>
      <c r="G331" s="49" t="s">
        <v>77</v>
      </c>
      <c r="H331" s="50" t="s">
        <v>510</v>
      </c>
      <c r="I331" s="149"/>
    </row>
    <row r="332" spans="1:9" s="29" customFormat="1" ht="12.75">
      <c r="A332" s="49" t="s">
        <v>32</v>
      </c>
      <c r="B332" s="48" t="s">
        <v>27</v>
      </c>
      <c r="C332" s="50" t="s">
        <v>511</v>
      </c>
      <c r="D332" s="149" t="s">
        <v>204</v>
      </c>
      <c r="E332" s="54"/>
      <c r="F332" s="49" t="s">
        <v>204</v>
      </c>
      <c r="G332" s="49" t="s">
        <v>204</v>
      </c>
      <c r="H332" s="50" t="s">
        <v>204</v>
      </c>
      <c r="I332" s="149"/>
    </row>
    <row r="333" spans="3:9" s="29" customFormat="1" ht="12.75">
      <c r="C333" s="30"/>
      <c r="D333" s="155"/>
      <c r="H333" s="30"/>
      <c r="I333" s="155"/>
    </row>
    <row r="334" spans="1:9" s="29" customFormat="1" ht="12.75">
      <c r="A334" s="207">
        <v>39939</v>
      </c>
      <c r="B334" s="208"/>
      <c r="C334" s="208"/>
      <c r="D334" s="208"/>
      <c r="E334" s="208"/>
      <c r="F334" s="208"/>
      <c r="G334" s="208"/>
      <c r="H334" s="208"/>
      <c r="I334" s="208"/>
    </row>
    <row r="335" spans="1:9" s="29" customFormat="1" ht="12.75">
      <c r="A335" s="48" t="s">
        <v>515</v>
      </c>
      <c r="B335" s="49" t="s">
        <v>77</v>
      </c>
      <c r="C335" s="50" t="s">
        <v>516</v>
      </c>
      <c r="D335" s="149" t="s">
        <v>204</v>
      </c>
      <c r="E335" s="54"/>
      <c r="F335" s="49" t="s">
        <v>204</v>
      </c>
      <c r="G335" s="49" t="s">
        <v>204</v>
      </c>
      <c r="H335" s="50" t="s">
        <v>204</v>
      </c>
      <c r="I335" s="149"/>
    </row>
    <row r="336" spans="3:9" s="29" customFormat="1" ht="12.75">
      <c r="C336" s="30"/>
      <c r="D336" s="155"/>
      <c r="H336" s="30"/>
      <c r="I336" s="155"/>
    </row>
    <row r="337" spans="1:9" s="29" customFormat="1" ht="12.75">
      <c r="A337" s="207">
        <v>39947</v>
      </c>
      <c r="B337" s="208"/>
      <c r="C337" s="208"/>
      <c r="D337" s="208"/>
      <c r="E337" s="209"/>
      <c r="F337" s="208"/>
      <c r="G337" s="208"/>
      <c r="H337" s="208"/>
      <c r="I337" s="208"/>
    </row>
    <row r="338" spans="1:9" s="29" customFormat="1" ht="12.75">
      <c r="A338" s="48" t="s">
        <v>48</v>
      </c>
      <c r="B338" s="49" t="s">
        <v>27</v>
      </c>
      <c r="C338" s="50" t="s">
        <v>520</v>
      </c>
      <c r="D338" s="148" t="s">
        <v>204</v>
      </c>
      <c r="E338" s="54"/>
      <c r="F338" s="49" t="s">
        <v>170</v>
      </c>
      <c r="G338" s="48" t="s">
        <v>48</v>
      </c>
      <c r="H338" s="50" t="s">
        <v>521</v>
      </c>
      <c r="I338" s="149"/>
    </row>
    <row r="339" spans="1:9" s="29" customFormat="1" ht="12.75">
      <c r="A339" s="49" t="s">
        <v>27</v>
      </c>
      <c r="B339" s="48" t="s">
        <v>170</v>
      </c>
      <c r="C339" s="50" t="s">
        <v>522</v>
      </c>
      <c r="D339" s="148"/>
      <c r="E339" s="54"/>
      <c r="F339" s="48" t="s">
        <v>27</v>
      </c>
      <c r="G339" s="49" t="s">
        <v>515</v>
      </c>
      <c r="H339" s="50" t="s">
        <v>523</v>
      </c>
      <c r="I339" s="149"/>
    </row>
    <row r="340" spans="1:9" s="29" customFormat="1" ht="12.75">
      <c r="A340" s="49" t="s">
        <v>524</v>
      </c>
      <c r="B340" s="48" t="s">
        <v>515</v>
      </c>
      <c r="C340" s="50" t="s">
        <v>525</v>
      </c>
      <c r="D340" s="148"/>
      <c r="E340" s="54"/>
      <c r="F340" s="49" t="s">
        <v>204</v>
      </c>
      <c r="G340" s="49" t="s">
        <v>204</v>
      </c>
      <c r="H340" s="50" t="s">
        <v>204</v>
      </c>
      <c r="I340" s="149" t="s">
        <v>204</v>
      </c>
    </row>
    <row r="341" spans="3:9" s="29" customFormat="1" ht="12.75">
      <c r="C341" s="30"/>
      <c r="D341" s="155"/>
      <c r="H341" s="30"/>
      <c r="I341" s="155"/>
    </row>
    <row r="342" spans="1:9" s="29" customFormat="1" ht="12.75">
      <c r="A342" s="207">
        <v>39954</v>
      </c>
      <c r="B342" s="208"/>
      <c r="C342" s="208"/>
      <c r="D342" s="208"/>
      <c r="E342" s="209"/>
      <c r="F342" s="208"/>
      <c r="G342" s="208"/>
      <c r="H342" s="208"/>
      <c r="I342" s="208"/>
    </row>
    <row r="343" spans="1:9" s="29" customFormat="1" ht="12.75">
      <c r="A343" s="48" t="s">
        <v>27</v>
      </c>
      <c r="B343" s="49" t="s">
        <v>515</v>
      </c>
      <c r="C343" s="50" t="s">
        <v>531</v>
      </c>
      <c r="D343" s="149" t="s">
        <v>204</v>
      </c>
      <c r="E343" s="54"/>
      <c r="F343" s="49" t="s">
        <v>515</v>
      </c>
      <c r="G343" s="48" t="s">
        <v>170</v>
      </c>
      <c r="H343" s="50" t="s">
        <v>532</v>
      </c>
      <c r="I343" s="149"/>
    </row>
    <row r="344" spans="1:9" s="29" customFormat="1" ht="12.75">
      <c r="A344" s="48" t="s">
        <v>32</v>
      </c>
      <c r="B344" s="49" t="s">
        <v>51</v>
      </c>
      <c r="C344" s="50" t="s">
        <v>533</v>
      </c>
      <c r="D344" s="149" t="s">
        <v>204</v>
      </c>
      <c r="E344" s="54"/>
      <c r="F344" s="49" t="s">
        <v>204</v>
      </c>
      <c r="G344" s="49" t="s">
        <v>204</v>
      </c>
      <c r="H344" s="50" t="s">
        <v>204</v>
      </c>
      <c r="I344" s="149"/>
    </row>
    <row r="345" spans="3:9" s="29" customFormat="1" ht="12.75">
      <c r="C345" s="30"/>
      <c r="D345" s="155"/>
      <c r="H345" s="30"/>
      <c r="I345" s="155"/>
    </row>
    <row r="346" spans="1:9" s="29" customFormat="1" ht="12.75">
      <c r="A346" s="207">
        <v>39961</v>
      </c>
      <c r="B346" s="208"/>
      <c r="C346" s="208"/>
      <c r="D346" s="208"/>
      <c r="E346" s="208"/>
      <c r="F346" s="208"/>
      <c r="G346" s="208"/>
      <c r="H346" s="208"/>
      <c r="I346" s="208"/>
    </row>
    <row r="347" spans="1:9" s="29" customFormat="1" ht="12.75">
      <c r="A347" s="48" t="s">
        <v>27</v>
      </c>
      <c r="B347" s="49" t="s">
        <v>170</v>
      </c>
      <c r="C347" s="50" t="s">
        <v>539</v>
      </c>
      <c r="D347" s="148" t="s">
        <v>204</v>
      </c>
      <c r="E347" s="54"/>
      <c r="F347" s="48" t="s">
        <v>48</v>
      </c>
      <c r="G347" s="49" t="s">
        <v>32</v>
      </c>
      <c r="H347" s="50" t="s">
        <v>540</v>
      </c>
      <c r="I347" s="149"/>
    </row>
    <row r="348" spans="1:9" s="29" customFormat="1" ht="12.75">
      <c r="A348" s="49" t="s">
        <v>27</v>
      </c>
      <c r="B348" s="48" t="s">
        <v>170</v>
      </c>
      <c r="C348" s="50" t="s">
        <v>541</v>
      </c>
      <c r="D348" s="148"/>
      <c r="E348" s="54"/>
      <c r="F348" s="48" t="s">
        <v>32</v>
      </c>
      <c r="G348" s="49" t="s">
        <v>515</v>
      </c>
      <c r="H348" s="50" t="s">
        <v>542</v>
      </c>
      <c r="I348" s="149"/>
    </row>
    <row r="349" spans="1:9" s="29" customFormat="1" ht="12.75">
      <c r="A349" s="48" t="s">
        <v>77</v>
      </c>
      <c r="B349" s="49" t="s">
        <v>515</v>
      </c>
      <c r="C349" s="50" t="s">
        <v>543</v>
      </c>
      <c r="D349" s="148"/>
      <c r="E349" s="54"/>
      <c r="F349" s="48" t="s">
        <v>27</v>
      </c>
      <c r="G349" s="49" t="s">
        <v>77</v>
      </c>
      <c r="H349" s="50" t="s">
        <v>544</v>
      </c>
      <c r="I349" s="149" t="s">
        <v>204</v>
      </c>
    </row>
    <row r="350" spans="1:9" s="29" customFormat="1" ht="12.75">
      <c r="A350" s="49" t="s">
        <v>545</v>
      </c>
      <c r="B350" s="48" t="s">
        <v>170</v>
      </c>
      <c r="C350" s="50" t="s">
        <v>546</v>
      </c>
      <c r="D350" s="148" t="s">
        <v>204</v>
      </c>
      <c r="E350" s="54"/>
      <c r="F350" s="49" t="s">
        <v>515</v>
      </c>
      <c r="G350" s="48" t="s">
        <v>545</v>
      </c>
      <c r="H350" s="50" t="s">
        <v>547</v>
      </c>
      <c r="I350" s="165"/>
    </row>
    <row r="351" spans="3:9" s="29" customFormat="1" ht="12.75">
      <c r="C351" s="30"/>
      <c r="D351" s="155"/>
      <c r="H351" s="30"/>
      <c r="I351" s="155"/>
    </row>
    <row r="352" spans="1:9" s="29" customFormat="1" ht="12.75">
      <c r="A352" s="210" t="s">
        <v>554</v>
      </c>
      <c r="B352" s="211"/>
      <c r="C352" s="211"/>
      <c r="D352" s="211"/>
      <c r="E352" s="212"/>
      <c r="F352" s="211"/>
      <c r="G352" s="211"/>
      <c r="H352" s="211"/>
      <c r="I352" s="211"/>
    </row>
    <row r="353" spans="1:9" s="29" customFormat="1" ht="12.75">
      <c r="A353" s="48" t="s">
        <v>27</v>
      </c>
      <c r="B353" s="49" t="s">
        <v>170</v>
      </c>
      <c r="C353" s="50" t="s">
        <v>555</v>
      </c>
      <c r="D353" s="167" t="s">
        <v>204</v>
      </c>
      <c r="E353" s="54"/>
      <c r="F353" s="48" t="s">
        <v>11</v>
      </c>
      <c r="G353" s="49" t="s">
        <v>27</v>
      </c>
      <c r="H353" s="50" t="s">
        <v>556</v>
      </c>
      <c r="I353" s="167" t="s">
        <v>204</v>
      </c>
    </row>
    <row r="354" spans="1:9" s="29" customFormat="1" ht="12.75">
      <c r="A354" s="49" t="s">
        <v>27</v>
      </c>
      <c r="B354" s="48" t="s">
        <v>11</v>
      </c>
      <c r="C354" s="50" t="s">
        <v>557</v>
      </c>
      <c r="D354" s="167" t="s">
        <v>204</v>
      </c>
      <c r="E354" s="54"/>
      <c r="F354" s="49" t="s">
        <v>27</v>
      </c>
      <c r="G354" s="48" t="s">
        <v>11</v>
      </c>
      <c r="H354" s="50" t="s">
        <v>558</v>
      </c>
      <c r="I354" s="167" t="s">
        <v>204</v>
      </c>
    </row>
    <row r="355" spans="1:9" s="29" customFormat="1" ht="12.75">
      <c r="A355" s="48" t="s">
        <v>44</v>
      </c>
      <c r="B355" s="49" t="s">
        <v>170</v>
      </c>
      <c r="C355" s="50" t="s">
        <v>559</v>
      </c>
      <c r="D355" s="67" t="s">
        <v>204</v>
      </c>
      <c r="E355" s="54"/>
      <c r="F355" s="49" t="s">
        <v>44</v>
      </c>
      <c r="G355" s="48" t="s">
        <v>11</v>
      </c>
      <c r="H355" s="50" t="s">
        <v>560</v>
      </c>
      <c r="I355" s="67" t="s">
        <v>204</v>
      </c>
    </row>
    <row r="356" spans="1:9" s="29" customFormat="1" ht="12.75">
      <c r="A356" s="49" t="s">
        <v>170</v>
      </c>
      <c r="B356" s="48" t="s">
        <v>44</v>
      </c>
      <c r="C356" s="50" t="s">
        <v>561</v>
      </c>
      <c r="D356" s="67" t="s">
        <v>204</v>
      </c>
      <c r="E356" s="54"/>
      <c r="F356" s="48" t="s">
        <v>11</v>
      </c>
      <c r="G356" s="49" t="s">
        <v>44</v>
      </c>
      <c r="H356" s="50" t="s">
        <v>562</v>
      </c>
      <c r="I356" s="67" t="s">
        <v>204</v>
      </c>
    </row>
    <row r="357" spans="1:9" s="29" customFormat="1" ht="12.75">
      <c r="A357" s="48" t="s">
        <v>11</v>
      </c>
      <c r="B357" s="49" t="s">
        <v>44</v>
      </c>
      <c r="C357" s="50" t="s">
        <v>563</v>
      </c>
      <c r="D357" s="67" t="s">
        <v>204</v>
      </c>
      <c r="E357" s="54"/>
      <c r="F357" s="49" t="s">
        <v>44</v>
      </c>
      <c r="G357" s="48" t="s">
        <v>11</v>
      </c>
      <c r="H357" s="50" t="s">
        <v>564</v>
      </c>
      <c r="I357" s="67" t="s">
        <v>204</v>
      </c>
    </row>
    <row r="358" spans="1:9" s="29" customFormat="1" ht="12.75">
      <c r="A358" s="49" t="s">
        <v>44</v>
      </c>
      <c r="B358" s="48" t="s">
        <v>48</v>
      </c>
      <c r="C358" s="50" t="s">
        <v>568</v>
      </c>
      <c r="D358" s="167" t="s">
        <v>204</v>
      </c>
      <c r="E358" s="54"/>
      <c r="F358" s="48" t="s">
        <v>48</v>
      </c>
      <c r="G358" s="49" t="s">
        <v>44</v>
      </c>
      <c r="H358" s="50" t="s">
        <v>567</v>
      </c>
      <c r="I358" s="167" t="s">
        <v>204</v>
      </c>
    </row>
    <row r="359" spans="1:9" s="29" customFormat="1" ht="12.75">
      <c r="A359" s="49" t="s">
        <v>44</v>
      </c>
      <c r="B359" s="48" t="s">
        <v>48</v>
      </c>
      <c r="C359" s="50" t="s">
        <v>569</v>
      </c>
      <c r="D359" s="167" t="s">
        <v>204</v>
      </c>
      <c r="E359" s="54"/>
      <c r="F359" s="49" t="s">
        <v>44</v>
      </c>
      <c r="G359" s="48" t="s">
        <v>48</v>
      </c>
      <c r="H359" s="50" t="s">
        <v>570</v>
      </c>
      <c r="I359" s="167" t="s">
        <v>204</v>
      </c>
    </row>
    <row r="360" spans="1:9" s="29" customFormat="1" ht="12.75">
      <c r="A360" s="48" t="s">
        <v>11</v>
      </c>
      <c r="B360" s="49" t="s">
        <v>44</v>
      </c>
      <c r="C360" s="50" t="s">
        <v>565</v>
      </c>
      <c r="D360" s="67" t="s">
        <v>204</v>
      </c>
      <c r="E360" s="54"/>
      <c r="F360" s="48" t="s">
        <v>48</v>
      </c>
      <c r="G360" s="49" t="s">
        <v>44</v>
      </c>
      <c r="H360" s="50" t="s">
        <v>566</v>
      </c>
      <c r="I360" s="167" t="s">
        <v>204</v>
      </c>
    </row>
    <row r="361" spans="1:9" s="29" customFormat="1" ht="12.75">
      <c r="A361" s="48" t="s">
        <v>48</v>
      </c>
      <c r="B361" s="49" t="s">
        <v>27</v>
      </c>
      <c r="C361" s="50" t="s">
        <v>571</v>
      </c>
      <c r="D361" s="167" t="s">
        <v>204</v>
      </c>
      <c r="E361" s="54"/>
      <c r="F361" s="49" t="s">
        <v>44</v>
      </c>
      <c r="G361" s="48" t="s">
        <v>27</v>
      </c>
      <c r="H361" s="50" t="s">
        <v>572</v>
      </c>
      <c r="I361" s="167" t="s">
        <v>204</v>
      </c>
    </row>
    <row r="362" spans="1:9" s="29" customFormat="1" ht="12.75">
      <c r="A362" s="48" t="s">
        <v>44</v>
      </c>
      <c r="B362" s="49" t="s">
        <v>27</v>
      </c>
      <c r="C362" s="50" t="s">
        <v>573</v>
      </c>
      <c r="D362" s="167" t="s">
        <v>204</v>
      </c>
      <c r="E362" s="54"/>
      <c r="F362" s="49" t="s">
        <v>44</v>
      </c>
      <c r="G362" s="48" t="s">
        <v>27</v>
      </c>
      <c r="H362" s="50" t="s">
        <v>574</v>
      </c>
      <c r="I362" s="167" t="s">
        <v>204</v>
      </c>
    </row>
    <row r="363" spans="1:9" s="29" customFormat="1" ht="12.75">
      <c r="A363" s="48" t="s">
        <v>44</v>
      </c>
      <c r="B363" s="49" t="s">
        <v>27</v>
      </c>
      <c r="C363" s="50" t="s">
        <v>575</v>
      </c>
      <c r="D363" s="167" t="s">
        <v>204</v>
      </c>
      <c r="E363" s="54"/>
      <c r="F363" s="49"/>
      <c r="G363" s="49"/>
      <c r="H363" s="50"/>
      <c r="I363" s="167"/>
    </row>
    <row r="364" spans="3:9" s="29" customFormat="1" ht="12.75">
      <c r="C364" s="30"/>
      <c r="D364" s="155"/>
      <c r="H364" s="30"/>
      <c r="I364" s="155"/>
    </row>
    <row r="365" spans="1:9" s="29" customFormat="1" ht="12.75">
      <c r="A365" s="207">
        <v>39968</v>
      </c>
      <c r="B365" s="208"/>
      <c r="C365" s="208"/>
      <c r="D365" s="208"/>
      <c r="E365" s="209"/>
      <c r="F365" s="208"/>
      <c r="G365" s="208"/>
      <c r="H365" s="208"/>
      <c r="I365" s="208"/>
    </row>
    <row r="366" spans="1:9" s="29" customFormat="1" ht="12.75">
      <c r="A366" s="48" t="s">
        <v>27</v>
      </c>
      <c r="B366" s="49" t="s">
        <v>170</v>
      </c>
      <c r="C366" s="50" t="s">
        <v>576</v>
      </c>
      <c r="D366" s="149" t="s">
        <v>204</v>
      </c>
      <c r="E366" s="54"/>
      <c r="F366" s="49" t="s">
        <v>515</v>
      </c>
      <c r="G366" s="48" t="s">
        <v>170</v>
      </c>
      <c r="H366" s="50" t="s">
        <v>577</v>
      </c>
      <c r="I366" s="149"/>
    </row>
    <row r="367" spans="1:9" s="29" customFormat="1" ht="12.75">
      <c r="A367" s="49" t="s">
        <v>515</v>
      </c>
      <c r="B367" s="48" t="s">
        <v>27</v>
      </c>
      <c r="C367" s="50" t="s">
        <v>578</v>
      </c>
      <c r="D367" s="149" t="s">
        <v>204</v>
      </c>
      <c r="E367" s="54"/>
      <c r="F367" s="49" t="s">
        <v>204</v>
      </c>
      <c r="G367" s="49" t="s">
        <v>204</v>
      </c>
      <c r="H367" s="50" t="s">
        <v>204</v>
      </c>
      <c r="I367" s="149"/>
    </row>
    <row r="368" spans="3:9" s="29" customFormat="1" ht="12.75">
      <c r="C368" s="30"/>
      <c r="D368" s="155"/>
      <c r="H368" s="30"/>
      <c r="I368" s="155"/>
    </row>
    <row r="369" spans="1:9" s="29" customFormat="1" ht="12.75">
      <c r="A369" s="207">
        <v>39973</v>
      </c>
      <c r="B369" s="208"/>
      <c r="C369" s="208"/>
      <c r="D369" s="208"/>
      <c r="E369" s="209"/>
      <c r="F369" s="208"/>
      <c r="G369" s="208"/>
      <c r="H369" s="208"/>
      <c r="I369" s="208"/>
    </row>
    <row r="370" spans="1:9" s="29" customFormat="1" ht="12.75">
      <c r="A370" s="49" t="s">
        <v>27</v>
      </c>
      <c r="B370" s="48" t="s">
        <v>170</v>
      </c>
      <c r="C370" s="50" t="s">
        <v>579</v>
      </c>
      <c r="D370" s="148" t="s">
        <v>204</v>
      </c>
      <c r="E370" s="54"/>
      <c r="F370" s="48" t="s">
        <v>170</v>
      </c>
      <c r="G370" s="49" t="s">
        <v>27</v>
      </c>
      <c r="H370" s="50" t="s">
        <v>580</v>
      </c>
      <c r="I370" s="149"/>
    </row>
    <row r="371" spans="1:9" s="29" customFormat="1" ht="12.75">
      <c r="A371" s="49" t="s">
        <v>515</v>
      </c>
      <c r="B371" s="48" t="s">
        <v>77</v>
      </c>
      <c r="C371" s="50" t="s">
        <v>581</v>
      </c>
      <c r="D371" s="148"/>
      <c r="E371" s="54"/>
      <c r="F371" s="48" t="s">
        <v>170</v>
      </c>
      <c r="G371" s="49" t="s">
        <v>515</v>
      </c>
      <c r="H371" s="50" t="s">
        <v>582</v>
      </c>
      <c r="I371" s="149"/>
    </row>
    <row r="372" spans="1:9" s="29" customFormat="1" ht="12.75">
      <c r="A372" s="48" t="s">
        <v>27</v>
      </c>
      <c r="B372" s="49" t="s">
        <v>77</v>
      </c>
      <c r="C372" s="50" t="s">
        <v>583</v>
      </c>
      <c r="D372" s="148"/>
      <c r="E372" s="54"/>
      <c r="F372" s="49" t="s">
        <v>204</v>
      </c>
      <c r="G372" s="49" t="s">
        <v>204</v>
      </c>
      <c r="H372" s="50" t="s">
        <v>204</v>
      </c>
      <c r="I372" s="149" t="s">
        <v>204</v>
      </c>
    </row>
    <row r="373" spans="3:9" s="29" customFormat="1" ht="12.75">
      <c r="C373" s="30"/>
      <c r="D373" s="155"/>
      <c r="H373" s="30"/>
      <c r="I373" s="155"/>
    </row>
    <row r="374" spans="1:9" s="29" customFormat="1" ht="12.75">
      <c r="A374" s="207">
        <v>39981</v>
      </c>
      <c r="B374" s="208"/>
      <c r="C374" s="208"/>
      <c r="D374" s="208"/>
      <c r="E374" s="208"/>
      <c r="F374" s="208"/>
      <c r="G374" s="208"/>
      <c r="H374" s="208"/>
      <c r="I374" s="208"/>
    </row>
    <row r="375" spans="1:9" s="29" customFormat="1" ht="12.75">
      <c r="A375" s="48" t="s">
        <v>170</v>
      </c>
      <c r="B375" s="49" t="s">
        <v>77</v>
      </c>
      <c r="C375" s="50" t="s">
        <v>588</v>
      </c>
      <c r="D375" s="149" t="s">
        <v>204</v>
      </c>
      <c r="E375" s="54"/>
      <c r="F375" s="48" t="s">
        <v>515</v>
      </c>
      <c r="G375" s="49" t="s">
        <v>524</v>
      </c>
      <c r="H375" s="50" t="s">
        <v>589</v>
      </c>
      <c r="I375" s="149"/>
    </row>
    <row r="376" spans="3:9" s="29" customFormat="1" ht="12.75">
      <c r="C376" s="30"/>
      <c r="D376" s="155"/>
      <c r="H376" s="30"/>
      <c r="I376" s="155"/>
    </row>
    <row r="377" spans="1:9" s="29" customFormat="1" ht="12.75">
      <c r="A377" s="207">
        <v>39989</v>
      </c>
      <c r="B377" s="208"/>
      <c r="C377" s="208"/>
      <c r="D377" s="208"/>
      <c r="E377" s="208"/>
      <c r="F377" s="208"/>
      <c r="G377" s="208"/>
      <c r="H377" s="208"/>
      <c r="I377" s="208"/>
    </row>
    <row r="378" spans="1:9" s="29" customFormat="1" ht="12.75">
      <c r="A378" s="48" t="s">
        <v>170</v>
      </c>
      <c r="B378" s="49" t="s">
        <v>27</v>
      </c>
      <c r="C378" s="50" t="s">
        <v>594</v>
      </c>
      <c r="D378" s="149" t="s">
        <v>204</v>
      </c>
      <c r="E378" s="54"/>
      <c r="F378" s="48" t="s">
        <v>545</v>
      </c>
      <c r="G378" s="49" t="s">
        <v>515</v>
      </c>
      <c r="H378" s="50" t="s">
        <v>595</v>
      </c>
      <c r="I378" s="149"/>
    </row>
    <row r="379" spans="3:9" s="29" customFormat="1" ht="12.75">
      <c r="C379" s="30"/>
      <c r="D379" s="155"/>
      <c r="H379" s="30"/>
      <c r="I379" s="155"/>
    </row>
    <row r="380" spans="1:9" s="29" customFormat="1" ht="12.75">
      <c r="A380" s="207">
        <v>39996</v>
      </c>
      <c r="B380" s="208"/>
      <c r="C380" s="208"/>
      <c r="D380" s="208"/>
      <c r="E380" s="209"/>
      <c r="F380" s="208"/>
      <c r="G380" s="208"/>
      <c r="H380" s="208"/>
      <c r="I380" s="208"/>
    </row>
    <row r="381" spans="1:9" s="29" customFormat="1" ht="12.75">
      <c r="A381" s="48" t="s">
        <v>27</v>
      </c>
      <c r="B381" s="49" t="s">
        <v>170</v>
      </c>
      <c r="C381" s="50" t="s">
        <v>599</v>
      </c>
      <c r="D381" s="148" t="s">
        <v>204</v>
      </c>
      <c r="E381" s="54"/>
      <c r="F381" s="48" t="s">
        <v>48</v>
      </c>
      <c r="G381" s="49" t="s">
        <v>170</v>
      </c>
      <c r="H381" s="50" t="s">
        <v>600</v>
      </c>
      <c r="I381" s="149"/>
    </row>
    <row r="382" spans="1:9" s="29" customFormat="1" ht="12.75">
      <c r="A382" s="49" t="s">
        <v>48</v>
      </c>
      <c r="B382" s="48" t="s">
        <v>170</v>
      </c>
      <c r="C382" s="50" t="s">
        <v>601</v>
      </c>
      <c r="D382" s="148"/>
      <c r="E382" s="54"/>
      <c r="F382" s="49" t="s">
        <v>515</v>
      </c>
      <c r="G382" s="48" t="s">
        <v>27</v>
      </c>
      <c r="H382" s="50" t="s">
        <v>602</v>
      </c>
      <c r="I382" s="149"/>
    </row>
    <row r="383" spans="1:9" s="29" customFormat="1" ht="12.75">
      <c r="A383" s="49" t="s">
        <v>515</v>
      </c>
      <c r="B383" s="48" t="s">
        <v>27</v>
      </c>
      <c r="C383" s="50" t="s">
        <v>603</v>
      </c>
      <c r="D383" s="148"/>
      <c r="E383" s="54"/>
      <c r="F383" s="49" t="s">
        <v>204</v>
      </c>
      <c r="G383" s="49" t="s">
        <v>204</v>
      </c>
      <c r="H383" s="50" t="s">
        <v>204</v>
      </c>
      <c r="I383" s="149" t="s">
        <v>204</v>
      </c>
    </row>
    <row r="384" spans="3:9" s="29" customFormat="1" ht="12.75">
      <c r="C384" s="30"/>
      <c r="D384" s="155"/>
      <c r="H384" s="30"/>
      <c r="I384" s="155"/>
    </row>
    <row r="385" spans="1:9" s="29" customFormat="1" ht="12.75">
      <c r="A385" s="207">
        <v>40001</v>
      </c>
      <c r="B385" s="208"/>
      <c r="C385" s="208"/>
      <c r="D385" s="208"/>
      <c r="E385" s="209"/>
      <c r="F385" s="208"/>
      <c r="G385" s="208"/>
      <c r="H385" s="208"/>
      <c r="I385" s="208"/>
    </row>
    <row r="386" spans="1:9" s="29" customFormat="1" ht="12.75">
      <c r="A386" s="48" t="s">
        <v>27</v>
      </c>
      <c r="B386" s="49" t="s">
        <v>48</v>
      </c>
      <c r="C386" s="50" t="s">
        <v>607</v>
      </c>
      <c r="D386" s="148" t="s">
        <v>204</v>
      </c>
      <c r="E386" s="54"/>
      <c r="F386" s="49" t="s">
        <v>77</v>
      </c>
      <c r="G386" s="48" t="s">
        <v>32</v>
      </c>
      <c r="H386" s="50" t="s">
        <v>608</v>
      </c>
      <c r="I386" s="149"/>
    </row>
    <row r="387" spans="1:9" s="29" customFormat="1" ht="12.75">
      <c r="A387" s="48" t="s">
        <v>39</v>
      </c>
      <c r="B387" s="49" t="s">
        <v>515</v>
      </c>
      <c r="C387" s="50" t="s">
        <v>609</v>
      </c>
      <c r="D387" s="148"/>
      <c r="E387" s="54"/>
      <c r="F387" s="49" t="s">
        <v>610</v>
      </c>
      <c r="G387" s="48" t="s">
        <v>515</v>
      </c>
      <c r="H387" s="50" t="s">
        <v>611</v>
      </c>
      <c r="I387" s="149"/>
    </row>
    <row r="388" spans="1:9" s="29" customFormat="1" ht="12.75">
      <c r="A388" s="49" t="s">
        <v>32</v>
      </c>
      <c r="B388" s="48" t="s">
        <v>170</v>
      </c>
      <c r="C388" s="50" t="s">
        <v>612</v>
      </c>
      <c r="D388" s="148"/>
      <c r="E388" s="54"/>
      <c r="F388" s="48" t="s">
        <v>27</v>
      </c>
      <c r="G388" s="49" t="s">
        <v>77</v>
      </c>
      <c r="H388" s="50" t="s">
        <v>634</v>
      </c>
      <c r="I388" s="149" t="s">
        <v>204</v>
      </c>
    </row>
    <row r="389" spans="3:9" s="29" customFormat="1" ht="12.75">
      <c r="C389" s="30"/>
      <c r="D389" s="155"/>
      <c r="H389" s="30"/>
      <c r="I389" s="155"/>
    </row>
    <row r="390" spans="1:9" s="29" customFormat="1" ht="12.75">
      <c r="A390" s="207">
        <v>40005</v>
      </c>
      <c r="B390" s="208"/>
      <c r="C390" s="208"/>
      <c r="D390" s="208"/>
      <c r="E390" s="209"/>
      <c r="F390" s="208"/>
      <c r="G390" s="208"/>
      <c r="H390" s="208"/>
      <c r="I390" s="208"/>
    </row>
    <row r="391" spans="1:9" s="29" customFormat="1" ht="12.75">
      <c r="A391" s="49" t="s">
        <v>32</v>
      </c>
      <c r="B391" s="48" t="s">
        <v>170</v>
      </c>
      <c r="C391" s="50" t="s">
        <v>613</v>
      </c>
      <c r="D391" s="167" t="s">
        <v>204</v>
      </c>
      <c r="E391" s="54"/>
      <c r="F391" s="49" t="s">
        <v>44</v>
      </c>
      <c r="G391" s="48" t="s">
        <v>27</v>
      </c>
      <c r="H391" s="50" t="s">
        <v>614</v>
      </c>
      <c r="I391" s="167" t="s">
        <v>204</v>
      </c>
    </row>
    <row r="392" spans="1:9" s="29" customFormat="1" ht="12.75">
      <c r="A392" s="48" t="s">
        <v>44</v>
      </c>
      <c r="B392" s="49" t="s">
        <v>170</v>
      </c>
      <c r="C392" s="50" t="s">
        <v>615</v>
      </c>
      <c r="D392" s="167" t="s">
        <v>204</v>
      </c>
      <c r="E392" s="54"/>
      <c r="F392" s="48" t="s">
        <v>27</v>
      </c>
      <c r="G392" s="49" t="s">
        <v>32</v>
      </c>
      <c r="H392" s="50" t="s">
        <v>616</v>
      </c>
      <c r="I392" s="167" t="s">
        <v>204</v>
      </c>
    </row>
    <row r="393" spans="1:9" s="29" customFormat="1" ht="12.75">
      <c r="A393" s="49" t="s">
        <v>44</v>
      </c>
      <c r="B393" s="48" t="s">
        <v>170</v>
      </c>
      <c r="C393" s="50" t="s">
        <v>617</v>
      </c>
      <c r="D393" s="67" t="s">
        <v>204</v>
      </c>
      <c r="E393" s="54"/>
      <c r="F393" s="48" t="s">
        <v>11</v>
      </c>
      <c r="G393" s="49" t="s">
        <v>27</v>
      </c>
      <c r="H393" s="50" t="s">
        <v>618</v>
      </c>
      <c r="I393" s="67" t="s">
        <v>204</v>
      </c>
    </row>
    <row r="394" spans="1:9" s="29" customFormat="1" ht="12.75">
      <c r="A394" s="48" t="s">
        <v>27</v>
      </c>
      <c r="B394" s="49" t="s">
        <v>44</v>
      </c>
      <c r="C394" s="50" t="s">
        <v>619</v>
      </c>
      <c r="D394" s="67" t="s">
        <v>204</v>
      </c>
      <c r="E394" s="54"/>
      <c r="F394" s="48" t="s">
        <v>44</v>
      </c>
      <c r="G394" s="49" t="s">
        <v>32</v>
      </c>
      <c r="H394" s="50" t="s">
        <v>620</v>
      </c>
      <c r="I394" s="67" t="s">
        <v>204</v>
      </c>
    </row>
    <row r="395" spans="1:9" s="29" customFormat="1" ht="12.75">
      <c r="A395" s="49" t="s">
        <v>27</v>
      </c>
      <c r="B395" s="48" t="s">
        <v>170</v>
      </c>
      <c r="C395" s="50" t="s">
        <v>621</v>
      </c>
      <c r="D395" s="67" t="s">
        <v>204</v>
      </c>
      <c r="E395" s="54"/>
      <c r="F395" s="54"/>
      <c r="G395" s="54"/>
      <c r="H395" s="54"/>
      <c r="I395" s="67" t="s">
        <v>204</v>
      </c>
    </row>
    <row r="396" spans="3:9" s="29" customFormat="1" ht="12.75">
      <c r="C396" s="30"/>
      <c r="D396" s="155"/>
      <c r="H396" s="30"/>
      <c r="I396" s="155"/>
    </row>
    <row r="397" spans="1:9" s="29" customFormat="1" ht="12.75">
      <c r="A397" s="207">
        <v>40010</v>
      </c>
      <c r="B397" s="208"/>
      <c r="C397" s="208"/>
      <c r="D397" s="208"/>
      <c r="E397" s="208"/>
      <c r="F397" s="208"/>
      <c r="G397" s="208"/>
      <c r="H397" s="208"/>
      <c r="I397" s="208"/>
    </row>
    <row r="398" spans="1:9" s="29" customFormat="1" ht="12.75">
      <c r="A398" s="48" t="s">
        <v>48</v>
      </c>
      <c r="B398" s="49" t="s">
        <v>77</v>
      </c>
      <c r="C398" s="50" t="s">
        <v>635</v>
      </c>
      <c r="D398" s="148" t="s">
        <v>204</v>
      </c>
      <c r="E398" s="54"/>
      <c r="F398" s="48" t="s">
        <v>32</v>
      </c>
      <c r="G398" s="49" t="s">
        <v>27</v>
      </c>
      <c r="H398" s="50" t="s">
        <v>636</v>
      </c>
      <c r="I398" s="149"/>
    </row>
    <row r="399" spans="1:9" s="29" customFormat="1" ht="12.75">
      <c r="A399" s="48" t="s">
        <v>77</v>
      </c>
      <c r="B399" s="49" t="s">
        <v>610</v>
      </c>
      <c r="C399" s="50" t="s">
        <v>637</v>
      </c>
      <c r="D399" s="148"/>
      <c r="E399" s="54"/>
      <c r="F399" s="48" t="s">
        <v>48</v>
      </c>
      <c r="G399" s="49" t="s">
        <v>27</v>
      </c>
      <c r="H399" s="50" t="s">
        <v>639</v>
      </c>
      <c r="I399" s="149"/>
    </row>
    <row r="400" spans="1:9" s="29" customFormat="1" ht="12.75">
      <c r="A400" s="48" t="s">
        <v>170</v>
      </c>
      <c r="B400" s="49" t="s">
        <v>48</v>
      </c>
      <c r="C400" s="50" t="s">
        <v>638</v>
      </c>
      <c r="D400" s="148"/>
      <c r="E400" s="54"/>
      <c r="F400" s="48" t="s">
        <v>77</v>
      </c>
      <c r="G400" s="49" t="s">
        <v>610</v>
      </c>
      <c r="H400" s="50" t="s">
        <v>640</v>
      </c>
      <c r="I400" s="149" t="s">
        <v>204</v>
      </c>
    </row>
    <row r="401" spans="1:9" s="29" customFormat="1" ht="12.75">
      <c r="A401" s="48" t="s">
        <v>170</v>
      </c>
      <c r="B401" s="49" t="s">
        <v>32</v>
      </c>
      <c r="C401" s="50" t="s">
        <v>641</v>
      </c>
      <c r="D401" s="148" t="s">
        <v>204</v>
      </c>
      <c r="E401" s="54"/>
      <c r="F401" s="49" t="s">
        <v>204</v>
      </c>
      <c r="G401" s="49" t="s">
        <v>204</v>
      </c>
      <c r="H401" s="50" t="s">
        <v>204</v>
      </c>
      <c r="I401" s="165"/>
    </row>
    <row r="402" spans="3:9" s="29" customFormat="1" ht="12.75">
      <c r="C402" s="30"/>
      <c r="D402" s="155"/>
      <c r="H402" s="30"/>
      <c r="I402" s="155"/>
    </row>
    <row r="403" spans="1:9" s="29" customFormat="1" ht="12.75">
      <c r="A403" s="207">
        <v>40017</v>
      </c>
      <c r="B403" s="208"/>
      <c r="C403" s="208"/>
      <c r="D403" s="208"/>
      <c r="E403" s="208"/>
      <c r="F403" s="208"/>
      <c r="G403" s="208"/>
      <c r="H403" s="208"/>
      <c r="I403" s="208"/>
    </row>
    <row r="404" spans="1:9" s="29" customFormat="1" ht="12.75">
      <c r="A404" s="48" t="s">
        <v>170</v>
      </c>
      <c r="B404" s="49" t="s">
        <v>515</v>
      </c>
      <c r="C404" s="50" t="s">
        <v>648</v>
      </c>
      <c r="D404" s="149" t="s">
        <v>204</v>
      </c>
      <c r="E404" s="54"/>
      <c r="F404" s="48" t="s">
        <v>27</v>
      </c>
      <c r="G404" s="49" t="s">
        <v>515</v>
      </c>
      <c r="H404" s="50" t="s">
        <v>649</v>
      </c>
      <c r="I404" s="149"/>
    </row>
    <row r="405" spans="3:9" s="29" customFormat="1" ht="12.75">
      <c r="C405" s="30"/>
      <c r="D405" s="155"/>
      <c r="H405" s="30"/>
      <c r="I405" s="155"/>
    </row>
    <row r="406" spans="1:9" s="29" customFormat="1" ht="12.75">
      <c r="A406" s="207">
        <v>40024</v>
      </c>
      <c r="B406" s="208"/>
      <c r="C406" s="208"/>
      <c r="D406" s="208"/>
      <c r="E406" s="209"/>
      <c r="F406" s="208"/>
      <c r="G406" s="208"/>
      <c r="H406" s="208"/>
      <c r="I406" s="208"/>
    </row>
    <row r="407" spans="1:9" ht="12.75">
      <c r="A407" s="48" t="s">
        <v>27</v>
      </c>
      <c r="B407" s="49" t="s">
        <v>610</v>
      </c>
      <c r="C407" s="50" t="s">
        <v>653</v>
      </c>
      <c r="D407" s="148" t="s">
        <v>204</v>
      </c>
      <c r="E407" s="54"/>
      <c r="F407" s="48" t="s">
        <v>48</v>
      </c>
      <c r="G407" s="49" t="s">
        <v>77</v>
      </c>
      <c r="H407" s="50" t="s">
        <v>654</v>
      </c>
      <c r="I407" s="149"/>
    </row>
    <row r="408" spans="1:9" ht="12.75">
      <c r="A408" s="48" t="s">
        <v>27</v>
      </c>
      <c r="B408" s="49" t="s">
        <v>32</v>
      </c>
      <c r="C408" s="50" t="s">
        <v>655</v>
      </c>
      <c r="D408" s="148"/>
      <c r="E408" s="54"/>
      <c r="F408" s="49" t="s">
        <v>170</v>
      </c>
      <c r="G408" s="48" t="s">
        <v>32</v>
      </c>
      <c r="H408" s="50" t="s">
        <v>656</v>
      </c>
      <c r="I408" s="149"/>
    </row>
    <row r="410" spans="1:9" ht="12.75">
      <c r="A410" s="207">
        <v>40030</v>
      </c>
      <c r="B410" s="208"/>
      <c r="C410" s="208"/>
      <c r="D410" s="208"/>
      <c r="E410" s="209"/>
      <c r="F410" s="208"/>
      <c r="G410" s="208"/>
      <c r="H410" s="208"/>
      <c r="I410" s="208"/>
    </row>
    <row r="411" spans="1:9" ht="12.75">
      <c r="A411" s="48" t="s">
        <v>170</v>
      </c>
      <c r="B411" s="49" t="s">
        <v>32</v>
      </c>
      <c r="C411" s="50" t="s">
        <v>671</v>
      </c>
      <c r="D411" s="148" t="s">
        <v>204</v>
      </c>
      <c r="E411" s="54"/>
      <c r="F411" s="49" t="s">
        <v>545</v>
      </c>
      <c r="G411" s="48" t="s">
        <v>32</v>
      </c>
      <c r="H411" s="50" t="s">
        <v>672</v>
      </c>
      <c r="I411" s="149"/>
    </row>
    <row r="412" spans="1:9" ht="12.75">
      <c r="A412" s="49" t="s">
        <v>524</v>
      </c>
      <c r="B412" s="48" t="s">
        <v>170</v>
      </c>
      <c r="C412" s="50" t="s">
        <v>675</v>
      </c>
      <c r="D412" s="148"/>
      <c r="E412" s="54"/>
      <c r="F412" s="49" t="s">
        <v>32</v>
      </c>
      <c r="G412" s="48" t="s">
        <v>27</v>
      </c>
      <c r="H412" s="50" t="s">
        <v>673</v>
      </c>
      <c r="I412" s="149"/>
    </row>
    <row r="413" spans="1:9" ht="12.75">
      <c r="A413" s="48" t="s">
        <v>27</v>
      </c>
      <c r="B413" s="49" t="s">
        <v>545</v>
      </c>
      <c r="C413" s="50" t="s">
        <v>674</v>
      </c>
      <c r="D413" s="148"/>
      <c r="E413" s="54"/>
      <c r="F413" s="49" t="s">
        <v>204</v>
      </c>
      <c r="G413" s="49" t="s">
        <v>204</v>
      </c>
      <c r="H413" s="50" t="s">
        <v>204</v>
      </c>
      <c r="I413" s="149" t="s">
        <v>204</v>
      </c>
    </row>
    <row r="415" spans="1:9" ht="12.75">
      <c r="A415" s="207">
        <v>40033</v>
      </c>
      <c r="B415" s="208"/>
      <c r="C415" s="208"/>
      <c r="D415" s="208"/>
      <c r="E415" s="208"/>
      <c r="F415" s="208"/>
      <c r="G415" s="208"/>
      <c r="H415" s="208"/>
      <c r="I415" s="208"/>
    </row>
    <row r="416" spans="1:9" ht="12.75">
      <c r="A416" s="49" t="s">
        <v>44</v>
      </c>
      <c r="B416" s="48" t="s">
        <v>170</v>
      </c>
      <c r="C416" s="50" t="s">
        <v>663</v>
      </c>
      <c r="D416" s="148" t="s">
        <v>204</v>
      </c>
      <c r="E416" s="54"/>
      <c r="F416" s="48" t="s">
        <v>170</v>
      </c>
      <c r="G416" s="49" t="s">
        <v>44</v>
      </c>
      <c r="H416" s="50" t="s">
        <v>664</v>
      </c>
      <c r="I416" s="149"/>
    </row>
    <row r="417" spans="1:9" ht="12.75">
      <c r="A417" s="48" t="s">
        <v>44</v>
      </c>
      <c r="B417" s="49" t="s">
        <v>170</v>
      </c>
      <c r="C417" s="50" t="s">
        <v>665</v>
      </c>
      <c r="D417" s="148"/>
      <c r="E417" s="54"/>
      <c r="F417" s="49" t="s">
        <v>44</v>
      </c>
      <c r="G417" s="48" t="s">
        <v>170</v>
      </c>
      <c r="H417" s="50" t="s">
        <v>666</v>
      </c>
      <c r="I417" s="149"/>
    </row>
    <row r="418" spans="1:9" ht="12.75">
      <c r="A418" s="48" t="s">
        <v>170</v>
      </c>
      <c r="B418" s="49" t="s">
        <v>32</v>
      </c>
      <c r="C418" s="50" t="s">
        <v>667</v>
      </c>
      <c r="D418" s="148"/>
      <c r="E418" s="54"/>
      <c r="F418" s="48" t="s">
        <v>44</v>
      </c>
      <c r="G418" s="49" t="s">
        <v>32</v>
      </c>
      <c r="H418" s="50" t="s">
        <v>668</v>
      </c>
      <c r="I418" s="149" t="s">
        <v>204</v>
      </c>
    </row>
    <row r="419" spans="1:9" ht="12.75">
      <c r="A419" s="49" t="s">
        <v>32</v>
      </c>
      <c r="B419" s="48" t="s">
        <v>44</v>
      </c>
      <c r="C419" s="50" t="s">
        <v>669</v>
      </c>
      <c r="D419" s="148" t="s">
        <v>204</v>
      </c>
      <c r="E419" s="54"/>
      <c r="F419" s="48" t="s">
        <v>170</v>
      </c>
      <c r="G419" s="49" t="s">
        <v>44</v>
      </c>
      <c r="H419" s="50" t="s">
        <v>670</v>
      </c>
      <c r="I419" s="165"/>
    </row>
    <row r="421" spans="1:9" ht="12.75">
      <c r="A421" s="207">
        <v>40034</v>
      </c>
      <c r="B421" s="208"/>
      <c r="C421" s="208"/>
      <c r="D421" s="208"/>
      <c r="E421" s="209"/>
      <c r="F421" s="208"/>
      <c r="G421" s="208"/>
      <c r="H421" s="208"/>
      <c r="I421" s="208"/>
    </row>
    <row r="422" spans="1:9" ht="12.75">
      <c r="A422" s="49" t="s">
        <v>44</v>
      </c>
      <c r="B422" s="48" t="s">
        <v>170</v>
      </c>
      <c r="C422" s="50" t="s">
        <v>676</v>
      </c>
      <c r="D422" s="148" t="s">
        <v>204</v>
      </c>
      <c r="E422" s="54"/>
      <c r="F422" s="49" t="s">
        <v>51</v>
      </c>
      <c r="G422" s="48" t="s">
        <v>170</v>
      </c>
      <c r="H422" s="50" t="s">
        <v>677</v>
      </c>
      <c r="I422" s="149"/>
    </row>
    <row r="423" spans="1:9" ht="12.75">
      <c r="A423" s="48" t="s">
        <v>44</v>
      </c>
      <c r="B423" s="49" t="s">
        <v>170</v>
      </c>
      <c r="C423" s="50" t="s">
        <v>678</v>
      </c>
      <c r="D423" s="148"/>
      <c r="E423" s="54"/>
      <c r="F423" s="49" t="s">
        <v>170</v>
      </c>
      <c r="G423" s="48" t="s">
        <v>44</v>
      </c>
      <c r="H423" s="50" t="s">
        <v>679</v>
      </c>
      <c r="I423" s="149"/>
    </row>
    <row r="424" spans="1:9" ht="12.75">
      <c r="A424" s="49" t="s">
        <v>51</v>
      </c>
      <c r="B424" s="48" t="s">
        <v>44</v>
      </c>
      <c r="C424" s="50" t="s">
        <v>680</v>
      </c>
      <c r="D424" s="148"/>
      <c r="E424" s="54"/>
      <c r="F424" s="49" t="s">
        <v>51</v>
      </c>
      <c r="G424" s="48" t="s">
        <v>44</v>
      </c>
      <c r="H424" s="50" t="s">
        <v>681</v>
      </c>
      <c r="I424" s="149" t="s">
        <v>204</v>
      </c>
    </row>
    <row r="425" spans="1:9" ht="12.75">
      <c r="A425" s="48" t="s">
        <v>44</v>
      </c>
      <c r="B425" s="49" t="s">
        <v>170</v>
      </c>
      <c r="C425" s="50" t="s">
        <v>682</v>
      </c>
      <c r="D425" s="148"/>
      <c r="E425" s="54"/>
      <c r="F425" s="48" t="s">
        <v>170</v>
      </c>
      <c r="G425" s="49" t="s">
        <v>44</v>
      </c>
      <c r="H425" s="50" t="s">
        <v>683</v>
      </c>
      <c r="I425" s="149"/>
    </row>
    <row r="427" spans="1:9" ht="12.75">
      <c r="A427" s="207">
        <v>40037</v>
      </c>
      <c r="B427" s="208"/>
      <c r="C427" s="208"/>
      <c r="D427" s="208"/>
      <c r="E427" s="209"/>
      <c r="F427" s="208"/>
      <c r="G427" s="208"/>
      <c r="H427" s="208"/>
      <c r="I427" s="208"/>
    </row>
    <row r="428" spans="1:9" ht="12.75">
      <c r="A428" s="48" t="s">
        <v>170</v>
      </c>
      <c r="B428" s="49" t="s">
        <v>39</v>
      </c>
      <c r="C428" s="50" t="s">
        <v>693</v>
      </c>
      <c r="D428" s="148" t="s">
        <v>204</v>
      </c>
      <c r="E428" s="54"/>
      <c r="F428" s="48" t="s">
        <v>104</v>
      </c>
      <c r="G428" s="49" t="s">
        <v>149</v>
      </c>
      <c r="H428" s="50" t="s">
        <v>695</v>
      </c>
      <c r="I428" s="149"/>
    </row>
    <row r="429" spans="1:9" ht="12.75">
      <c r="A429" s="49" t="s">
        <v>170</v>
      </c>
      <c r="B429" s="48" t="s">
        <v>32</v>
      </c>
      <c r="C429" s="50" t="s">
        <v>694</v>
      </c>
      <c r="D429" s="148"/>
      <c r="E429" s="54"/>
      <c r="F429" s="48" t="s">
        <v>149</v>
      </c>
      <c r="G429" s="49" t="s">
        <v>104</v>
      </c>
      <c r="H429" s="50" t="s">
        <v>696</v>
      </c>
      <c r="I429" s="149"/>
    </row>
    <row r="431" spans="1:9" ht="12.75">
      <c r="A431" s="207">
        <v>40047</v>
      </c>
      <c r="B431" s="208"/>
      <c r="C431" s="208"/>
      <c r="D431" s="208"/>
      <c r="E431" s="208"/>
      <c r="F431" s="208"/>
      <c r="G431" s="208"/>
      <c r="H431" s="208"/>
      <c r="I431" s="208"/>
    </row>
    <row r="432" spans="1:9" ht="12.75">
      <c r="A432" s="49" t="s">
        <v>27</v>
      </c>
      <c r="B432" s="48" t="s">
        <v>170</v>
      </c>
      <c r="C432" s="50" t="s">
        <v>702</v>
      </c>
      <c r="D432" s="149" t="s">
        <v>204</v>
      </c>
      <c r="E432" s="54"/>
      <c r="F432" s="54"/>
      <c r="G432" s="49"/>
      <c r="H432" s="50"/>
      <c r="I432" s="149"/>
    </row>
    <row r="434" spans="1:9" ht="12.75">
      <c r="A434" s="207">
        <v>40048</v>
      </c>
      <c r="B434" s="208"/>
      <c r="C434" s="208"/>
      <c r="D434" s="208"/>
      <c r="E434" s="208"/>
      <c r="F434" s="208"/>
      <c r="G434" s="208"/>
      <c r="H434" s="208"/>
      <c r="I434" s="208"/>
    </row>
    <row r="435" spans="1:9" ht="12.75">
      <c r="A435" s="48" t="s">
        <v>170</v>
      </c>
      <c r="B435" s="49" t="s">
        <v>27</v>
      </c>
      <c r="C435" s="50" t="s">
        <v>703</v>
      </c>
      <c r="D435" s="149" t="s">
        <v>204</v>
      </c>
      <c r="E435" s="54"/>
      <c r="F435" s="54"/>
      <c r="G435" s="49"/>
      <c r="H435" s="50"/>
      <c r="I435" s="149"/>
    </row>
    <row r="437" spans="1:9" ht="12.75">
      <c r="A437" s="207">
        <v>40059</v>
      </c>
      <c r="B437" s="208"/>
      <c r="C437" s="208"/>
      <c r="D437" s="208"/>
      <c r="E437" s="209"/>
      <c r="F437" s="208"/>
      <c r="G437" s="208"/>
      <c r="H437" s="208"/>
      <c r="I437" s="208"/>
    </row>
    <row r="438" spans="1:9" ht="12.75">
      <c r="A438" s="49" t="s">
        <v>170</v>
      </c>
      <c r="B438" s="48" t="s">
        <v>39</v>
      </c>
      <c r="C438" s="50" t="s">
        <v>707</v>
      </c>
      <c r="D438" s="148" t="s">
        <v>204</v>
      </c>
      <c r="E438" s="54"/>
      <c r="F438" s="49" t="s">
        <v>77</v>
      </c>
      <c r="G438" s="48" t="s">
        <v>27</v>
      </c>
      <c r="H438" s="50" t="s">
        <v>708</v>
      </c>
      <c r="I438" s="149"/>
    </row>
    <row r="439" spans="1:9" ht="12.75">
      <c r="A439" s="48" t="s">
        <v>170</v>
      </c>
      <c r="B439" s="49" t="s">
        <v>27</v>
      </c>
      <c r="C439" s="50" t="s">
        <v>709</v>
      </c>
      <c r="D439" s="148"/>
      <c r="E439" s="54"/>
      <c r="F439" s="54"/>
      <c r="G439" s="49"/>
      <c r="H439" s="50"/>
      <c r="I439" s="149"/>
    </row>
    <row r="441" spans="1:9" ht="12.75">
      <c r="A441" s="207">
        <v>40066</v>
      </c>
      <c r="B441" s="208"/>
      <c r="C441" s="208"/>
      <c r="D441" s="208"/>
      <c r="E441" s="209"/>
      <c r="F441" s="208"/>
      <c r="G441" s="208"/>
      <c r="H441" s="208"/>
      <c r="I441" s="208"/>
    </row>
    <row r="442" spans="1:9" ht="12.75">
      <c r="A442" s="48" t="s">
        <v>32</v>
      </c>
      <c r="B442" s="49" t="s">
        <v>48</v>
      </c>
      <c r="C442" s="50" t="s">
        <v>714</v>
      </c>
      <c r="D442" s="148" t="s">
        <v>204</v>
      </c>
      <c r="E442" s="54"/>
      <c r="F442" s="49" t="s">
        <v>170</v>
      </c>
      <c r="G442" s="48" t="s">
        <v>32</v>
      </c>
      <c r="H442" s="50" t="s">
        <v>715</v>
      </c>
      <c r="I442" s="149"/>
    </row>
    <row r="443" spans="1:9" ht="12.75">
      <c r="A443" s="49" t="s">
        <v>515</v>
      </c>
      <c r="B443" s="48" t="s">
        <v>27</v>
      </c>
      <c r="C443" s="50" t="s">
        <v>716</v>
      </c>
      <c r="D443" s="148"/>
      <c r="E443" s="54"/>
      <c r="F443" s="49" t="s">
        <v>545</v>
      </c>
      <c r="G443" s="48" t="s">
        <v>515</v>
      </c>
      <c r="H443" s="50" t="s">
        <v>717</v>
      </c>
      <c r="I443" s="149"/>
    </row>
    <row r="444" spans="1:9" ht="12.75">
      <c r="A444" s="48" t="s">
        <v>32</v>
      </c>
      <c r="B444" s="49" t="s">
        <v>515</v>
      </c>
      <c r="C444" s="50" t="s">
        <v>718</v>
      </c>
      <c r="D444" s="148"/>
      <c r="E444" s="54"/>
      <c r="F444" s="48" t="s">
        <v>48</v>
      </c>
      <c r="G444" s="49" t="s">
        <v>545</v>
      </c>
      <c r="H444" s="50" t="s">
        <v>719</v>
      </c>
      <c r="I444" s="149" t="s">
        <v>204</v>
      </c>
    </row>
    <row r="445" spans="1:9" ht="12.75">
      <c r="A445" s="48" t="s">
        <v>48</v>
      </c>
      <c r="B445" s="49" t="s">
        <v>27</v>
      </c>
      <c r="C445" s="50" t="s">
        <v>720</v>
      </c>
      <c r="D445" s="148"/>
      <c r="E445" s="54"/>
      <c r="F445" s="49" t="s">
        <v>545</v>
      </c>
      <c r="G445" s="48" t="s">
        <v>170</v>
      </c>
      <c r="H445" s="50" t="s">
        <v>721</v>
      </c>
      <c r="I445" s="149"/>
    </row>
    <row r="447" spans="1:9" ht="12.75">
      <c r="A447" s="207">
        <v>40073</v>
      </c>
      <c r="B447" s="208"/>
      <c r="C447" s="208"/>
      <c r="D447" s="208"/>
      <c r="E447" s="209"/>
      <c r="F447" s="208"/>
      <c r="G447" s="208"/>
      <c r="H447" s="208"/>
      <c r="I447" s="208"/>
    </row>
    <row r="448" spans="1:9" ht="12.75">
      <c r="A448" s="48" t="s">
        <v>170</v>
      </c>
      <c r="B448" s="49" t="s">
        <v>545</v>
      </c>
      <c r="C448" s="50" t="s">
        <v>727</v>
      </c>
      <c r="D448" s="148" t="s">
        <v>204</v>
      </c>
      <c r="E448" s="54"/>
      <c r="F448" s="48" t="s">
        <v>515</v>
      </c>
      <c r="G448" s="49" t="s">
        <v>728</v>
      </c>
      <c r="H448" s="50" t="s">
        <v>729</v>
      </c>
      <c r="I448" s="149"/>
    </row>
    <row r="449" spans="1:9" ht="12.75">
      <c r="A449" s="48" t="s">
        <v>32</v>
      </c>
      <c r="B449" s="49" t="s">
        <v>545</v>
      </c>
      <c r="C449" s="50" t="s">
        <v>730</v>
      </c>
      <c r="D449" s="148"/>
      <c r="E449" s="54"/>
      <c r="F449" s="48" t="s">
        <v>515</v>
      </c>
      <c r="G449" s="49" t="s">
        <v>77</v>
      </c>
      <c r="H449" s="50" t="s">
        <v>732</v>
      </c>
      <c r="I449" s="149"/>
    </row>
    <row r="450" spans="1:9" ht="12.75">
      <c r="A450" s="49" t="s">
        <v>32</v>
      </c>
      <c r="B450" s="48" t="s">
        <v>77</v>
      </c>
      <c r="C450" s="50" t="s">
        <v>731</v>
      </c>
      <c r="D450" s="148"/>
      <c r="E450" s="54"/>
      <c r="F450" s="49" t="s">
        <v>515</v>
      </c>
      <c r="G450" s="48" t="s">
        <v>170</v>
      </c>
      <c r="H450" s="50" t="s">
        <v>733</v>
      </c>
      <c r="I450" s="149" t="s">
        <v>204</v>
      </c>
    </row>
    <row r="451" spans="1:9" ht="12.75">
      <c r="A451" s="48" t="s">
        <v>27</v>
      </c>
      <c r="B451" s="49" t="s">
        <v>545</v>
      </c>
      <c r="C451" s="50" t="s">
        <v>734</v>
      </c>
      <c r="D451" s="148"/>
      <c r="E451" s="54"/>
      <c r="F451" s="49" t="s">
        <v>204</v>
      </c>
      <c r="G451" s="49" t="s">
        <v>204</v>
      </c>
      <c r="H451" s="50" t="s">
        <v>204</v>
      </c>
      <c r="I451" s="149"/>
    </row>
    <row r="453" spans="1:9" ht="12.75">
      <c r="A453" s="207">
        <v>40087</v>
      </c>
      <c r="B453" s="208"/>
      <c r="C453" s="208"/>
      <c r="D453" s="208"/>
      <c r="E453" s="208"/>
      <c r="F453" s="208"/>
      <c r="G453" s="208"/>
      <c r="H453" s="208"/>
      <c r="I453" s="208"/>
    </row>
    <row r="454" spans="1:9" ht="12.75">
      <c r="A454" s="48" t="s">
        <v>545</v>
      </c>
      <c r="B454" s="49" t="s">
        <v>32</v>
      </c>
      <c r="C454" s="50" t="s">
        <v>741</v>
      </c>
      <c r="D454" s="149" t="s">
        <v>204</v>
      </c>
      <c r="E454" s="54"/>
      <c r="F454" s="48" t="s">
        <v>32</v>
      </c>
      <c r="G454" s="49" t="s">
        <v>545</v>
      </c>
      <c r="H454" s="50" t="s">
        <v>742</v>
      </c>
      <c r="I454" s="149"/>
    </row>
    <row r="456" spans="1:9" ht="12.75">
      <c r="A456" s="207">
        <v>40089</v>
      </c>
      <c r="B456" s="208"/>
      <c r="C456" s="208"/>
      <c r="D456" s="208"/>
      <c r="E456" s="209"/>
      <c r="F456" s="208"/>
      <c r="G456" s="208"/>
      <c r="H456" s="208"/>
      <c r="I456" s="208"/>
    </row>
    <row r="457" spans="1:9" ht="12.75">
      <c r="A457" s="48" t="s">
        <v>27</v>
      </c>
      <c r="B457" s="49" t="s">
        <v>170</v>
      </c>
      <c r="C457" s="50" t="s">
        <v>743</v>
      </c>
      <c r="D457" s="148" t="s">
        <v>204</v>
      </c>
      <c r="E457" s="54"/>
      <c r="F457" s="48" t="s">
        <v>170</v>
      </c>
      <c r="G457" s="49" t="s">
        <v>27</v>
      </c>
      <c r="H457" s="50" t="s">
        <v>744</v>
      </c>
      <c r="I457" s="149"/>
    </row>
    <row r="458" spans="1:9" ht="12.75">
      <c r="A458" s="49" t="s">
        <v>27</v>
      </c>
      <c r="B458" s="48" t="s">
        <v>170</v>
      </c>
      <c r="C458" s="50" t="s">
        <v>745</v>
      </c>
      <c r="D458" s="148"/>
      <c r="E458" s="54"/>
      <c r="F458" s="48" t="s">
        <v>170</v>
      </c>
      <c r="G458" s="49" t="s">
        <v>27</v>
      </c>
      <c r="H458" s="50" t="s">
        <v>746</v>
      </c>
      <c r="I458" s="149"/>
    </row>
    <row r="459" spans="1:9" ht="12.75">
      <c r="A459" s="49" t="s">
        <v>170</v>
      </c>
      <c r="B459" s="48" t="s">
        <v>27</v>
      </c>
      <c r="C459" s="50" t="s">
        <v>747</v>
      </c>
      <c r="D459" s="148"/>
      <c r="E459" s="54"/>
      <c r="F459" s="49" t="s">
        <v>27</v>
      </c>
      <c r="G459" s="48" t="s">
        <v>170</v>
      </c>
      <c r="H459" s="50" t="s">
        <v>748</v>
      </c>
      <c r="I459" s="149" t="s">
        <v>204</v>
      </c>
    </row>
    <row r="461" spans="1:9" ht="12.75">
      <c r="A461" s="207">
        <v>40094</v>
      </c>
      <c r="B461" s="208"/>
      <c r="C461" s="208"/>
      <c r="D461" s="208"/>
      <c r="E461" s="209"/>
      <c r="F461" s="208"/>
      <c r="G461" s="208"/>
      <c r="H461" s="208"/>
      <c r="I461" s="208"/>
    </row>
    <row r="462" spans="1:9" ht="12.75">
      <c r="A462" s="63" t="s">
        <v>170</v>
      </c>
      <c r="B462" s="49" t="s">
        <v>32</v>
      </c>
      <c r="C462" s="50" t="s">
        <v>753</v>
      </c>
      <c r="D462" s="148" t="s">
        <v>204</v>
      </c>
      <c r="E462" s="54"/>
      <c r="F462" s="48" t="s">
        <v>32</v>
      </c>
      <c r="G462" s="49" t="s">
        <v>170</v>
      </c>
      <c r="H462" s="50" t="s">
        <v>754</v>
      </c>
      <c r="I462" s="149"/>
    </row>
    <row r="463" spans="1:9" ht="12.75">
      <c r="A463" s="48" t="s">
        <v>27</v>
      </c>
      <c r="B463" s="49" t="s">
        <v>32</v>
      </c>
      <c r="C463" s="64" t="s">
        <v>745</v>
      </c>
      <c r="D463" s="177"/>
      <c r="E463" s="65"/>
      <c r="F463" s="49" t="s">
        <v>728</v>
      </c>
      <c r="G463" s="48" t="s">
        <v>27</v>
      </c>
      <c r="H463" s="64" t="s">
        <v>755</v>
      </c>
      <c r="I463" s="156"/>
    </row>
    <row r="464" spans="1:10" ht="12.75">
      <c r="A464" s="178"/>
      <c r="B464" s="179"/>
      <c r="C464" s="180"/>
      <c r="D464" s="157"/>
      <c r="E464" s="86"/>
      <c r="F464" s="178"/>
      <c r="G464" s="179"/>
      <c r="H464" s="180"/>
      <c r="I464" s="157"/>
      <c r="J464" s="176"/>
    </row>
    <row r="465" spans="1:9" ht="12.75">
      <c r="A465" s="207">
        <v>40101</v>
      </c>
      <c r="B465" s="208"/>
      <c r="C465" s="208"/>
      <c r="D465" s="208"/>
      <c r="E465" s="209"/>
      <c r="F465" s="208"/>
      <c r="G465" s="208"/>
      <c r="H465" s="208"/>
      <c r="I465" s="208"/>
    </row>
    <row r="466" spans="1:9" ht="12.75">
      <c r="A466" s="48" t="s">
        <v>27</v>
      </c>
      <c r="B466" s="49" t="s">
        <v>32</v>
      </c>
      <c r="C466" s="50" t="s">
        <v>758</v>
      </c>
      <c r="D466" s="149" t="s">
        <v>204</v>
      </c>
      <c r="E466" s="54"/>
      <c r="F466" s="49" t="s">
        <v>77</v>
      </c>
      <c r="G466" s="48" t="s">
        <v>32</v>
      </c>
      <c r="H466" s="50" t="s">
        <v>759</v>
      </c>
      <c r="I466" s="149"/>
    </row>
    <row r="467" spans="1:9" ht="12.75">
      <c r="A467" s="49" t="s">
        <v>545</v>
      </c>
      <c r="B467" s="48" t="s">
        <v>27</v>
      </c>
      <c r="C467" s="50" t="s">
        <v>760</v>
      </c>
      <c r="D467" s="149"/>
      <c r="E467" s="54"/>
      <c r="F467" s="48" t="s">
        <v>27</v>
      </c>
      <c r="G467" s="49" t="s">
        <v>32</v>
      </c>
      <c r="H467" s="50" t="s">
        <v>761</v>
      </c>
      <c r="I467" s="149"/>
    </row>
    <row r="469" spans="1:9" ht="12.75">
      <c r="A469" s="207">
        <v>40108</v>
      </c>
      <c r="B469" s="208"/>
      <c r="C469" s="208"/>
      <c r="D469" s="208"/>
      <c r="E469" s="209"/>
      <c r="F469" s="208"/>
      <c r="G469" s="208"/>
      <c r="H469" s="208"/>
      <c r="I469" s="208"/>
    </row>
    <row r="470" spans="1:9" ht="12.75">
      <c r="A470" s="49" t="s">
        <v>515</v>
      </c>
      <c r="B470" s="63" t="s">
        <v>170</v>
      </c>
      <c r="C470" s="50" t="s">
        <v>765</v>
      </c>
      <c r="D470" s="149" t="s">
        <v>204</v>
      </c>
      <c r="E470" s="54"/>
      <c r="F470" s="48" t="s">
        <v>27</v>
      </c>
      <c r="G470" s="49" t="s">
        <v>32</v>
      </c>
      <c r="H470" s="50" t="s">
        <v>766</v>
      </c>
      <c r="I470" s="149"/>
    </row>
    <row r="471" spans="1:9" ht="12.75">
      <c r="A471" s="49" t="s">
        <v>170</v>
      </c>
      <c r="B471" s="48" t="s">
        <v>32</v>
      </c>
      <c r="C471" s="50" t="s">
        <v>767</v>
      </c>
      <c r="D471" s="149"/>
      <c r="E471" s="54"/>
      <c r="F471" s="49" t="s">
        <v>515</v>
      </c>
      <c r="G471" s="48" t="s">
        <v>27</v>
      </c>
      <c r="H471" s="50" t="s">
        <v>768</v>
      </c>
      <c r="I471" s="149"/>
    </row>
    <row r="473" spans="1:9" ht="12.75">
      <c r="A473" s="207">
        <v>40115</v>
      </c>
      <c r="B473" s="208"/>
      <c r="C473" s="208"/>
      <c r="D473" s="208"/>
      <c r="E473" s="208"/>
      <c r="F473" s="208"/>
      <c r="G473" s="208"/>
      <c r="H473" s="208"/>
      <c r="I473" s="208"/>
    </row>
    <row r="474" spans="1:9" ht="12.75">
      <c r="A474" s="48" t="s">
        <v>170</v>
      </c>
      <c r="B474" s="49" t="s">
        <v>77</v>
      </c>
      <c r="C474" s="50" t="s">
        <v>772</v>
      </c>
      <c r="D474" s="149" t="s">
        <v>204</v>
      </c>
      <c r="E474" s="54"/>
      <c r="F474" s="48" t="s">
        <v>32</v>
      </c>
      <c r="G474" s="49" t="s">
        <v>515</v>
      </c>
      <c r="H474" s="50" t="s">
        <v>774</v>
      </c>
      <c r="I474" s="149"/>
    </row>
    <row r="475" spans="1:9" ht="12.75">
      <c r="A475" s="49" t="s">
        <v>77</v>
      </c>
      <c r="B475" s="48" t="s">
        <v>170</v>
      </c>
      <c r="C475" s="50" t="s">
        <v>773</v>
      </c>
      <c r="D475" s="149"/>
      <c r="E475" s="54"/>
      <c r="F475" s="49" t="s">
        <v>515</v>
      </c>
      <c r="G475" s="48" t="s">
        <v>32</v>
      </c>
      <c r="H475" s="50" t="s">
        <v>775</v>
      </c>
      <c r="I475" s="149"/>
    </row>
    <row r="477" spans="1:9" ht="12.75">
      <c r="A477" s="207">
        <v>40122</v>
      </c>
      <c r="B477" s="208"/>
      <c r="C477" s="208"/>
      <c r="D477" s="208"/>
      <c r="E477" s="209"/>
      <c r="F477" s="208"/>
      <c r="G477" s="208"/>
      <c r="H477" s="208"/>
      <c r="I477" s="208"/>
    </row>
    <row r="478" spans="1:9" ht="12.75">
      <c r="A478" s="49" t="s">
        <v>515</v>
      </c>
      <c r="B478" s="48" t="s">
        <v>779</v>
      </c>
      <c r="C478" s="50" t="s">
        <v>780</v>
      </c>
      <c r="D478" s="148" t="s">
        <v>204</v>
      </c>
      <c r="E478" s="54"/>
      <c r="F478" s="49" t="s">
        <v>32</v>
      </c>
      <c r="G478" s="48" t="s">
        <v>170</v>
      </c>
      <c r="H478" s="50" t="s">
        <v>781</v>
      </c>
      <c r="I478" s="149"/>
    </row>
    <row r="479" spans="1:9" ht="12.75">
      <c r="A479" s="48" t="s">
        <v>779</v>
      </c>
      <c r="B479" s="49" t="s">
        <v>77</v>
      </c>
      <c r="C479" s="50" t="s">
        <v>782</v>
      </c>
      <c r="D479" s="148"/>
      <c r="E479" s="54"/>
      <c r="F479" s="48" t="s">
        <v>27</v>
      </c>
      <c r="G479" s="49" t="s">
        <v>545</v>
      </c>
      <c r="H479" s="50" t="s">
        <v>783</v>
      </c>
      <c r="I479" s="149"/>
    </row>
    <row r="480" spans="1:9" ht="12.75">
      <c r="A480" s="49" t="s">
        <v>32</v>
      </c>
      <c r="B480" s="48" t="s">
        <v>27</v>
      </c>
      <c r="C480" s="50" t="s">
        <v>784</v>
      </c>
      <c r="D480" s="148"/>
      <c r="E480" s="54"/>
      <c r="F480" s="48" t="s">
        <v>545</v>
      </c>
      <c r="G480" s="49" t="s">
        <v>77</v>
      </c>
      <c r="H480" s="50" t="s">
        <v>785</v>
      </c>
      <c r="I480" s="149" t="s">
        <v>204</v>
      </c>
    </row>
    <row r="482" spans="1:9" ht="12.75">
      <c r="A482" s="207">
        <v>40129</v>
      </c>
      <c r="B482" s="208"/>
      <c r="C482" s="208"/>
      <c r="D482" s="208"/>
      <c r="E482" s="208"/>
      <c r="F482" s="208"/>
      <c r="G482" s="208"/>
      <c r="H482" s="208"/>
      <c r="I482" s="208"/>
    </row>
    <row r="483" spans="1:9" ht="12.75">
      <c r="A483" s="49" t="s">
        <v>77</v>
      </c>
      <c r="B483" s="48" t="s">
        <v>170</v>
      </c>
      <c r="C483" s="50" t="s">
        <v>793</v>
      </c>
      <c r="D483" s="149" t="s">
        <v>204</v>
      </c>
      <c r="E483" s="54"/>
      <c r="F483" s="48" t="s">
        <v>39</v>
      </c>
      <c r="G483" s="49" t="s">
        <v>27</v>
      </c>
      <c r="H483" s="50" t="s">
        <v>794</v>
      </c>
      <c r="I483" s="149"/>
    </row>
    <row r="484" spans="1:9" ht="12.75">
      <c r="A484" s="49" t="s">
        <v>77</v>
      </c>
      <c r="B484" s="48" t="s">
        <v>27</v>
      </c>
      <c r="C484" s="50" t="s">
        <v>795</v>
      </c>
      <c r="D484" s="149"/>
      <c r="E484" s="54"/>
      <c r="F484" s="49" t="s">
        <v>545</v>
      </c>
      <c r="G484" s="48" t="s">
        <v>817</v>
      </c>
      <c r="H484" s="50" t="s">
        <v>796</v>
      </c>
      <c r="I484" s="149"/>
    </row>
    <row r="486" spans="1:9" ht="12.75">
      <c r="A486" s="207">
        <v>40136</v>
      </c>
      <c r="B486" s="208"/>
      <c r="C486" s="208"/>
      <c r="D486" s="208"/>
      <c r="E486" s="209"/>
      <c r="F486" s="208"/>
      <c r="G486" s="208"/>
      <c r="H486" s="208"/>
      <c r="I486" s="208"/>
    </row>
    <row r="487" spans="1:9" ht="12.75">
      <c r="A487" s="48" t="s">
        <v>170</v>
      </c>
      <c r="B487" s="49" t="s">
        <v>728</v>
      </c>
      <c r="C487" s="50" t="s">
        <v>802</v>
      </c>
      <c r="D487" s="167" t="s">
        <v>204</v>
      </c>
      <c r="E487" s="54"/>
      <c r="F487" s="49" t="s">
        <v>817</v>
      </c>
      <c r="G487" s="48" t="s">
        <v>27</v>
      </c>
      <c r="H487" s="50" t="s">
        <v>803</v>
      </c>
      <c r="I487" s="167" t="s">
        <v>204</v>
      </c>
    </row>
    <row r="488" spans="1:9" ht="12.75">
      <c r="A488" s="49" t="s">
        <v>515</v>
      </c>
      <c r="B488" s="181" t="s">
        <v>51</v>
      </c>
      <c r="C488" s="50" t="s">
        <v>804</v>
      </c>
      <c r="D488" s="167" t="s">
        <v>204</v>
      </c>
      <c r="E488" s="54"/>
      <c r="F488" s="48" t="s">
        <v>32</v>
      </c>
      <c r="G488" s="49" t="s">
        <v>515</v>
      </c>
      <c r="H488" s="50" t="s">
        <v>805</v>
      </c>
      <c r="I488" s="167" t="s">
        <v>204</v>
      </c>
    </row>
    <row r="489" spans="1:9" ht="12.75">
      <c r="A489" s="48" t="s">
        <v>32</v>
      </c>
      <c r="B489" s="49" t="s">
        <v>51</v>
      </c>
      <c r="C489" s="50" t="s">
        <v>806</v>
      </c>
      <c r="D489" s="67" t="s">
        <v>204</v>
      </c>
      <c r="E489" s="54"/>
      <c r="F489" s="48" t="s">
        <v>817</v>
      </c>
      <c r="G489" s="49" t="s">
        <v>515</v>
      </c>
      <c r="H489" s="50" t="s">
        <v>807</v>
      </c>
      <c r="I489" s="67" t="s">
        <v>204</v>
      </c>
    </row>
    <row r="490" spans="1:9" ht="12.75">
      <c r="A490" s="49" t="s">
        <v>170</v>
      </c>
      <c r="B490" s="48" t="s">
        <v>27</v>
      </c>
      <c r="C490" s="50" t="s">
        <v>808</v>
      </c>
      <c r="D490" s="67" t="s">
        <v>204</v>
      </c>
      <c r="E490" s="54"/>
      <c r="F490" s="48" t="s">
        <v>32</v>
      </c>
      <c r="G490" s="49" t="s">
        <v>817</v>
      </c>
      <c r="H490" s="50" t="s">
        <v>809</v>
      </c>
      <c r="I490" s="67" t="s">
        <v>204</v>
      </c>
    </row>
    <row r="491" spans="1:9" ht="12.75">
      <c r="A491" s="48" t="s">
        <v>27</v>
      </c>
      <c r="B491" s="49" t="s">
        <v>32</v>
      </c>
      <c r="C491" s="50" t="s">
        <v>810</v>
      </c>
      <c r="D491" s="67" t="s">
        <v>204</v>
      </c>
      <c r="E491" s="54"/>
      <c r="F491" s="54"/>
      <c r="G491" s="49"/>
      <c r="H491" s="50"/>
      <c r="I491" s="67" t="s">
        <v>204</v>
      </c>
    </row>
    <row r="492" spans="1:9" s="176" customFormat="1" ht="12.75">
      <c r="A492" s="184"/>
      <c r="B492" s="185"/>
      <c r="C492" s="186"/>
      <c r="D492" s="187"/>
      <c r="E492" s="141"/>
      <c r="F492" s="141"/>
      <c r="G492" s="185"/>
      <c r="H492" s="186"/>
      <c r="I492" s="187"/>
    </row>
    <row r="494" spans="1:9" ht="12.75">
      <c r="A494" s="207">
        <v>40143</v>
      </c>
      <c r="B494" s="208"/>
      <c r="C494" s="208"/>
      <c r="D494" s="208"/>
      <c r="E494" s="208"/>
      <c r="F494" s="208"/>
      <c r="G494" s="208"/>
      <c r="H494" s="208"/>
      <c r="I494" s="208"/>
    </row>
    <row r="495" spans="1:9" ht="12.75">
      <c r="A495" s="49" t="s">
        <v>101</v>
      </c>
      <c r="B495" s="48" t="s">
        <v>170</v>
      </c>
      <c r="C495" s="50" t="s">
        <v>818</v>
      </c>
      <c r="D495" s="167" t="s">
        <v>204</v>
      </c>
      <c r="E495" s="54"/>
      <c r="F495" s="49" t="s">
        <v>545</v>
      </c>
      <c r="G495" s="48" t="s">
        <v>27</v>
      </c>
      <c r="H495" s="50" t="s">
        <v>819</v>
      </c>
      <c r="I495" s="167" t="s">
        <v>204</v>
      </c>
    </row>
    <row r="496" spans="1:9" ht="12.75">
      <c r="A496" s="48" t="s">
        <v>32</v>
      </c>
      <c r="B496" s="49" t="s">
        <v>779</v>
      </c>
      <c r="C496" s="50" t="s">
        <v>820</v>
      </c>
      <c r="D496" s="167" t="s">
        <v>204</v>
      </c>
      <c r="E496" s="54"/>
      <c r="F496" s="48" t="s">
        <v>32</v>
      </c>
      <c r="G496" s="49" t="s">
        <v>779</v>
      </c>
      <c r="H496" s="50" t="s">
        <v>821</v>
      </c>
      <c r="I496" s="167" t="s">
        <v>204</v>
      </c>
    </row>
    <row r="497" spans="1:9" ht="12.75">
      <c r="A497" s="48" t="s">
        <v>779</v>
      </c>
      <c r="B497" s="49" t="s">
        <v>101</v>
      </c>
      <c r="C497" s="50" t="s">
        <v>823</v>
      </c>
      <c r="D497" s="67" t="s">
        <v>204</v>
      </c>
      <c r="E497" s="54"/>
      <c r="F497" s="49" t="s">
        <v>779</v>
      </c>
      <c r="G497" s="48" t="s">
        <v>545</v>
      </c>
      <c r="H497" s="50" t="s">
        <v>824</v>
      </c>
      <c r="I497" s="67" t="s">
        <v>204</v>
      </c>
    </row>
    <row r="498" spans="1:9" ht="12.75">
      <c r="A498" s="49" t="s">
        <v>101</v>
      </c>
      <c r="B498" s="48" t="s">
        <v>27</v>
      </c>
      <c r="C498" s="50" t="s">
        <v>822</v>
      </c>
      <c r="D498" s="67" t="s">
        <v>204</v>
      </c>
      <c r="E498" s="54"/>
      <c r="F498" s="49" t="s">
        <v>817</v>
      </c>
      <c r="G498" s="48" t="s">
        <v>32</v>
      </c>
      <c r="H498" s="50" t="s">
        <v>825</v>
      </c>
      <c r="I498" s="67" t="s">
        <v>204</v>
      </c>
    </row>
    <row r="499" spans="1:9" ht="12.75">
      <c r="A499" s="48" t="s">
        <v>170</v>
      </c>
      <c r="B499" s="49" t="s">
        <v>817</v>
      </c>
      <c r="C499" s="50" t="s">
        <v>826</v>
      </c>
      <c r="D499" s="67" t="s">
        <v>204</v>
      </c>
      <c r="E499" s="54"/>
      <c r="F499" s="49" t="s">
        <v>77</v>
      </c>
      <c r="G499" s="48" t="s">
        <v>32</v>
      </c>
      <c r="H499" s="50" t="s">
        <v>827</v>
      </c>
      <c r="I499" s="67" t="s">
        <v>204</v>
      </c>
    </row>
    <row r="500" ht="15">
      <c r="H500" s="183"/>
    </row>
    <row r="501" spans="1:9" ht="12.75">
      <c r="A501" s="207">
        <v>40150</v>
      </c>
      <c r="B501" s="208"/>
      <c r="C501" s="208"/>
      <c r="D501" s="208"/>
      <c r="E501" s="209"/>
      <c r="F501" s="208"/>
      <c r="G501" s="208"/>
      <c r="H501" s="208"/>
      <c r="I501" s="208"/>
    </row>
    <row r="502" spans="1:9" ht="12.75">
      <c r="A502" s="48" t="s">
        <v>817</v>
      </c>
      <c r="B502" s="49" t="s">
        <v>27</v>
      </c>
      <c r="C502" s="50" t="s">
        <v>835</v>
      </c>
      <c r="D502" s="148" t="s">
        <v>204</v>
      </c>
      <c r="E502" s="54"/>
      <c r="F502" s="48" t="s">
        <v>515</v>
      </c>
      <c r="G502" s="49" t="s">
        <v>77</v>
      </c>
      <c r="H502" s="50" t="s">
        <v>836</v>
      </c>
      <c r="I502" s="149"/>
    </row>
    <row r="503" spans="1:9" ht="12.75">
      <c r="A503" s="48" t="s">
        <v>32</v>
      </c>
      <c r="B503" s="49" t="s">
        <v>515</v>
      </c>
      <c r="C503" s="50" t="s">
        <v>837</v>
      </c>
      <c r="D503" s="148"/>
      <c r="E503" s="54"/>
      <c r="F503" s="49" t="s">
        <v>817</v>
      </c>
      <c r="G503" s="48" t="s">
        <v>27</v>
      </c>
      <c r="H503" s="50" t="s">
        <v>838</v>
      </c>
      <c r="I503" s="149"/>
    </row>
    <row r="504" spans="1:9" ht="12.75">
      <c r="A504" s="49" t="s">
        <v>77</v>
      </c>
      <c r="B504" s="48" t="s">
        <v>170</v>
      </c>
      <c r="C504" s="50" t="s">
        <v>839</v>
      </c>
      <c r="D504" s="148"/>
      <c r="E504" s="54"/>
      <c r="F504" s="54"/>
      <c r="G504" s="49" t="s">
        <v>204</v>
      </c>
      <c r="H504" s="50" t="s">
        <v>204</v>
      </c>
      <c r="I504" s="149" t="s">
        <v>204</v>
      </c>
    </row>
    <row r="506" spans="1:9" ht="12.75">
      <c r="A506" s="207">
        <v>40157</v>
      </c>
      <c r="B506" s="208"/>
      <c r="C506" s="208"/>
      <c r="D506" s="208"/>
      <c r="E506" s="209"/>
      <c r="F506" s="208"/>
      <c r="G506" s="208"/>
      <c r="H506" s="208"/>
      <c r="I506" s="208"/>
    </row>
    <row r="507" spans="1:9" ht="12.75">
      <c r="A507" s="49" t="s">
        <v>817</v>
      </c>
      <c r="B507" s="181" t="s">
        <v>51</v>
      </c>
      <c r="C507" s="50" t="s">
        <v>845</v>
      </c>
      <c r="D507" s="148" t="s">
        <v>204</v>
      </c>
      <c r="E507" s="54"/>
      <c r="F507" s="48" t="s">
        <v>170</v>
      </c>
      <c r="G507" s="49" t="s">
        <v>32</v>
      </c>
      <c r="H507" s="50" t="s">
        <v>846</v>
      </c>
      <c r="I507" s="149"/>
    </row>
    <row r="508" spans="1:9" ht="12.75">
      <c r="A508" s="48" t="s">
        <v>779</v>
      </c>
      <c r="B508" s="49" t="s">
        <v>27</v>
      </c>
      <c r="C508" s="50" t="s">
        <v>847</v>
      </c>
      <c r="D508" s="148"/>
      <c r="E508" s="54"/>
      <c r="F508" s="48" t="s">
        <v>817</v>
      </c>
      <c r="G508" s="49" t="s">
        <v>77</v>
      </c>
      <c r="H508" s="50" t="s">
        <v>848</v>
      </c>
      <c r="I508" s="149"/>
    </row>
    <row r="509" spans="1:9" ht="12.75">
      <c r="A509" s="48" t="s">
        <v>170</v>
      </c>
      <c r="B509" s="49" t="s">
        <v>779</v>
      </c>
      <c r="C509" s="50" t="s">
        <v>849</v>
      </c>
      <c r="D509" s="148"/>
      <c r="E509" s="54"/>
      <c r="F509" s="49" t="s">
        <v>32</v>
      </c>
      <c r="G509" s="48" t="s">
        <v>27</v>
      </c>
      <c r="H509" s="50" t="s">
        <v>850</v>
      </c>
      <c r="I509" s="149" t="s">
        <v>204</v>
      </c>
    </row>
    <row r="510" spans="1:9" ht="12.75">
      <c r="A510" s="48" t="s">
        <v>32</v>
      </c>
      <c r="B510" s="49" t="s">
        <v>51</v>
      </c>
      <c r="C510" s="50" t="s">
        <v>851</v>
      </c>
      <c r="D510" s="148"/>
      <c r="E510" s="54"/>
      <c r="F510" s="49" t="s">
        <v>545</v>
      </c>
      <c r="G510" s="48" t="s">
        <v>27</v>
      </c>
      <c r="H510" s="50" t="s">
        <v>852</v>
      </c>
      <c r="I510" s="149"/>
    </row>
    <row r="512" spans="1:9" ht="12.75">
      <c r="A512" s="207">
        <v>40164</v>
      </c>
      <c r="B512" s="208"/>
      <c r="C512" s="208"/>
      <c r="D512" s="208"/>
      <c r="E512" s="208"/>
      <c r="F512" s="208"/>
      <c r="G512" s="208"/>
      <c r="H512" s="208"/>
      <c r="I512" s="208"/>
    </row>
    <row r="513" spans="1:9" ht="12.75">
      <c r="A513" s="49" t="s">
        <v>170</v>
      </c>
      <c r="B513" s="48" t="s">
        <v>32</v>
      </c>
      <c r="C513" s="50" t="s">
        <v>858</v>
      </c>
      <c r="D513" s="167" t="s">
        <v>204</v>
      </c>
      <c r="E513" s="54"/>
      <c r="F513" s="49" t="s">
        <v>779</v>
      </c>
      <c r="G513" s="48" t="s">
        <v>515</v>
      </c>
      <c r="H513" s="50" t="s">
        <v>859</v>
      </c>
      <c r="I513" s="167" t="s">
        <v>204</v>
      </c>
    </row>
    <row r="514" spans="1:9" ht="12.75">
      <c r="A514" s="48" t="s">
        <v>77</v>
      </c>
      <c r="B514" s="49" t="s">
        <v>515</v>
      </c>
      <c r="C514" s="50" t="s">
        <v>860</v>
      </c>
      <c r="D514" s="167" t="s">
        <v>204</v>
      </c>
      <c r="E514" s="54"/>
      <c r="F514" s="49" t="s">
        <v>817</v>
      </c>
      <c r="G514" s="48" t="s">
        <v>27</v>
      </c>
      <c r="H514" s="50" t="s">
        <v>861</v>
      </c>
      <c r="I514" s="167" t="s">
        <v>204</v>
      </c>
    </row>
    <row r="515" spans="1:9" ht="12.75">
      <c r="A515" s="49" t="s">
        <v>545</v>
      </c>
      <c r="B515" s="48" t="s">
        <v>32</v>
      </c>
      <c r="C515" s="50" t="s">
        <v>862</v>
      </c>
      <c r="D515" s="67" t="s">
        <v>204</v>
      </c>
      <c r="E515" s="54"/>
      <c r="F515" s="49" t="s">
        <v>779</v>
      </c>
      <c r="G515" s="48" t="s">
        <v>32</v>
      </c>
      <c r="H515" s="50" t="s">
        <v>863</v>
      </c>
      <c r="I515" s="67" t="s">
        <v>204</v>
      </c>
    </row>
    <row r="516" spans="1:9" ht="12.75">
      <c r="A516" s="49" t="s">
        <v>545</v>
      </c>
      <c r="B516" s="48" t="s">
        <v>170</v>
      </c>
      <c r="C516" s="50" t="s">
        <v>864</v>
      </c>
      <c r="D516" s="67" t="s">
        <v>204</v>
      </c>
      <c r="E516" s="54"/>
      <c r="F516" s="48" t="s">
        <v>32</v>
      </c>
      <c r="G516" s="49" t="s">
        <v>817</v>
      </c>
      <c r="H516" s="50" t="s">
        <v>865</v>
      </c>
      <c r="I516" s="67" t="s">
        <v>204</v>
      </c>
    </row>
    <row r="517" spans="1:9" ht="12.75">
      <c r="A517" s="48" t="s">
        <v>27</v>
      </c>
      <c r="B517" s="49" t="s">
        <v>779</v>
      </c>
      <c r="C517" s="50" t="s">
        <v>866</v>
      </c>
      <c r="D517" s="67" t="s">
        <v>204</v>
      </c>
      <c r="E517" s="54"/>
      <c r="F517" s="48" t="s">
        <v>27</v>
      </c>
      <c r="G517" s="49" t="s">
        <v>32</v>
      </c>
      <c r="H517" s="50" t="s">
        <v>867</v>
      </c>
      <c r="I517" s="67" t="s">
        <v>204</v>
      </c>
    </row>
    <row r="519" spans="1:9" ht="12.75">
      <c r="A519" s="207">
        <v>40169</v>
      </c>
      <c r="B519" s="208"/>
      <c r="C519" s="208"/>
      <c r="D519" s="208"/>
      <c r="E519" s="208"/>
      <c r="F519" s="208"/>
      <c r="G519" s="208"/>
      <c r="H519" s="208"/>
      <c r="I519" s="208"/>
    </row>
    <row r="520" spans="1:9" ht="12.75">
      <c r="A520" s="49" t="s">
        <v>111</v>
      </c>
      <c r="B520" s="48" t="s">
        <v>170</v>
      </c>
      <c r="C520" s="50" t="s">
        <v>874</v>
      </c>
      <c r="D520" s="167" t="s">
        <v>204</v>
      </c>
      <c r="E520" s="54"/>
      <c r="F520" s="48" t="s">
        <v>32</v>
      </c>
      <c r="G520" s="49" t="s">
        <v>51</v>
      </c>
      <c r="H520" s="50" t="s">
        <v>875</v>
      </c>
      <c r="I520" s="167" t="s">
        <v>204</v>
      </c>
    </row>
    <row r="521" spans="1:9" ht="12.75">
      <c r="A521" s="49" t="s">
        <v>51</v>
      </c>
      <c r="B521" s="48" t="s">
        <v>27</v>
      </c>
      <c r="C521" s="50" t="s">
        <v>876</v>
      </c>
      <c r="D521" s="167" t="s">
        <v>204</v>
      </c>
      <c r="E521" s="54"/>
      <c r="F521" s="48" t="s">
        <v>32</v>
      </c>
      <c r="G521" s="49" t="s">
        <v>27</v>
      </c>
      <c r="H521" s="50" t="s">
        <v>877</v>
      </c>
      <c r="I521" s="167" t="s">
        <v>204</v>
      </c>
    </row>
    <row r="522" spans="1:9" ht="12.75">
      <c r="A522" s="48" t="s">
        <v>170</v>
      </c>
      <c r="B522" s="49" t="s">
        <v>51</v>
      </c>
      <c r="C522" s="50" t="s">
        <v>878</v>
      </c>
      <c r="D522" s="67" t="s">
        <v>204</v>
      </c>
      <c r="E522" s="54"/>
      <c r="F522" s="49" t="s">
        <v>32</v>
      </c>
      <c r="G522" s="48" t="s">
        <v>170</v>
      </c>
      <c r="H522" s="50" t="s">
        <v>879</v>
      </c>
      <c r="I522" s="67" t="s">
        <v>204</v>
      </c>
    </row>
    <row r="523" spans="1:9" ht="12.75">
      <c r="A523" s="49" t="s">
        <v>51</v>
      </c>
      <c r="B523" s="48" t="s">
        <v>111</v>
      </c>
      <c r="C523" s="50" t="s">
        <v>880</v>
      </c>
      <c r="D523" s="67" t="s">
        <v>204</v>
      </c>
      <c r="E523" s="54"/>
      <c r="F523" s="49" t="s">
        <v>111</v>
      </c>
      <c r="G523" s="48" t="s">
        <v>817</v>
      </c>
      <c r="H523" s="50" t="s">
        <v>881</v>
      </c>
      <c r="I523" s="67" t="s">
        <v>204</v>
      </c>
    </row>
    <row r="524" spans="1:9" ht="12.75">
      <c r="A524" s="49" t="s">
        <v>77</v>
      </c>
      <c r="B524" s="48" t="s">
        <v>817</v>
      </c>
      <c r="C524" s="50" t="s">
        <v>882</v>
      </c>
      <c r="D524" s="67" t="s">
        <v>204</v>
      </c>
      <c r="E524" s="54"/>
      <c r="F524" s="49" t="s">
        <v>111</v>
      </c>
      <c r="G524" s="48" t="s">
        <v>27</v>
      </c>
      <c r="H524" s="50" t="s">
        <v>883</v>
      </c>
      <c r="I524" s="67" t="s">
        <v>204</v>
      </c>
    </row>
    <row r="526" spans="1:9" ht="12.75">
      <c r="A526" s="207">
        <v>40174</v>
      </c>
      <c r="B526" s="208"/>
      <c r="C526" s="208"/>
      <c r="D526" s="208"/>
      <c r="E526" s="208"/>
      <c r="F526" s="208"/>
      <c r="G526" s="208"/>
      <c r="H526" s="208"/>
      <c r="I526" s="208"/>
    </row>
    <row r="527" spans="1:9" ht="12.75">
      <c r="A527" s="49" t="s">
        <v>545</v>
      </c>
      <c r="B527" s="48" t="s">
        <v>817</v>
      </c>
      <c r="C527" s="50" t="s">
        <v>890</v>
      </c>
      <c r="D527" s="167" t="s">
        <v>204</v>
      </c>
      <c r="E527" s="54"/>
      <c r="F527" s="181" t="s">
        <v>51</v>
      </c>
      <c r="G527" s="49" t="s">
        <v>111</v>
      </c>
      <c r="H527" s="50" t="s">
        <v>891</v>
      </c>
      <c r="I527" s="167" t="s">
        <v>204</v>
      </c>
    </row>
    <row r="528" spans="1:9" ht="12.75">
      <c r="A528" s="48" t="s">
        <v>170</v>
      </c>
      <c r="B528" s="49" t="s">
        <v>27</v>
      </c>
      <c r="C528" s="50" t="s">
        <v>892</v>
      </c>
      <c r="D528" s="167" t="s">
        <v>204</v>
      </c>
      <c r="E528" s="54"/>
      <c r="F528" s="48" t="s">
        <v>170</v>
      </c>
      <c r="G528" s="49" t="s">
        <v>545</v>
      </c>
      <c r="H528" s="50" t="s">
        <v>893</v>
      </c>
      <c r="I528" s="167" t="s">
        <v>204</v>
      </c>
    </row>
    <row r="529" spans="1:9" ht="12.75">
      <c r="A529" s="49" t="s">
        <v>51</v>
      </c>
      <c r="B529" s="48" t="s">
        <v>27</v>
      </c>
      <c r="C529" s="50" t="s">
        <v>894</v>
      </c>
      <c r="D529" s="67" t="s">
        <v>204</v>
      </c>
      <c r="E529" s="54"/>
      <c r="F529" s="48" t="s">
        <v>27</v>
      </c>
      <c r="G529" s="49" t="s">
        <v>111</v>
      </c>
      <c r="H529" s="50" t="s">
        <v>895</v>
      </c>
      <c r="I529" s="67" t="s">
        <v>204</v>
      </c>
    </row>
    <row r="530" spans="1:9" ht="12.75">
      <c r="A530" s="49" t="s">
        <v>545</v>
      </c>
      <c r="B530" s="181" t="s">
        <v>51</v>
      </c>
      <c r="C530" s="50" t="s">
        <v>896</v>
      </c>
      <c r="D530" s="67" t="s">
        <v>204</v>
      </c>
      <c r="E530" s="54"/>
      <c r="F530" s="49" t="s">
        <v>111</v>
      </c>
      <c r="G530" s="48" t="s">
        <v>170</v>
      </c>
      <c r="H530" s="50" t="s">
        <v>897</v>
      </c>
      <c r="I530" s="67" t="s">
        <v>204</v>
      </c>
    </row>
    <row r="531" spans="1:9" ht="12.75">
      <c r="A531" s="48" t="s">
        <v>27</v>
      </c>
      <c r="B531" s="49" t="s">
        <v>545</v>
      </c>
      <c r="C531" s="50" t="s">
        <v>898</v>
      </c>
      <c r="D531" s="67" t="s">
        <v>204</v>
      </c>
      <c r="E531" s="54"/>
      <c r="F531" s="48" t="s">
        <v>170</v>
      </c>
      <c r="G531" s="49" t="s">
        <v>51</v>
      </c>
      <c r="H531" s="50" t="s">
        <v>899</v>
      </c>
      <c r="I531" s="67" t="s">
        <v>204</v>
      </c>
    </row>
    <row r="532" spans="1:9" ht="12.75">
      <c r="A532" s="49" t="s">
        <v>545</v>
      </c>
      <c r="B532" s="48" t="s">
        <v>111</v>
      </c>
      <c r="C532" s="50" t="s">
        <v>900</v>
      </c>
      <c r="D532" s="67" t="s">
        <v>204</v>
      </c>
      <c r="E532" s="54"/>
      <c r="F532" s="54"/>
      <c r="G532" s="54"/>
      <c r="H532" s="54"/>
      <c r="I532" s="188"/>
    </row>
    <row r="534" spans="1:9" ht="12.75">
      <c r="A534" s="207">
        <v>40175</v>
      </c>
      <c r="B534" s="208"/>
      <c r="C534" s="208"/>
      <c r="D534" s="208"/>
      <c r="E534" s="208"/>
      <c r="F534" s="208"/>
      <c r="G534" s="208"/>
      <c r="H534" s="208"/>
      <c r="I534" s="208"/>
    </row>
    <row r="535" spans="1:9" ht="12.75">
      <c r="A535" s="48" t="s">
        <v>77</v>
      </c>
      <c r="B535" s="49" t="s">
        <v>104</v>
      </c>
      <c r="C535" s="50" t="s">
        <v>905</v>
      </c>
      <c r="D535" s="167" t="s">
        <v>204</v>
      </c>
      <c r="E535" s="54"/>
      <c r="F535" s="54"/>
      <c r="G535" s="54"/>
      <c r="H535" s="54"/>
      <c r="I535" s="167" t="s">
        <v>204</v>
      </c>
    </row>
    <row r="537" spans="1:9" ht="12.75">
      <c r="A537" s="207">
        <v>40176</v>
      </c>
      <c r="B537" s="208"/>
      <c r="C537" s="208"/>
      <c r="D537" s="208"/>
      <c r="E537" s="208"/>
      <c r="F537" s="208"/>
      <c r="G537" s="208"/>
      <c r="H537" s="208"/>
      <c r="I537" s="208"/>
    </row>
    <row r="538" spans="1:9" ht="12.75">
      <c r="A538" s="48" t="s">
        <v>170</v>
      </c>
      <c r="B538" s="49" t="s">
        <v>27</v>
      </c>
      <c r="C538" s="50" t="s">
        <v>908</v>
      </c>
      <c r="D538" s="167" t="s">
        <v>204</v>
      </c>
      <c r="E538" s="54"/>
      <c r="F538" s="49" t="s">
        <v>77</v>
      </c>
      <c r="G538" s="48" t="s">
        <v>32</v>
      </c>
      <c r="H538" s="50" t="s">
        <v>909</v>
      </c>
      <c r="I538" s="167" t="s">
        <v>204</v>
      </c>
    </row>
    <row r="539" spans="1:9" ht="12.75">
      <c r="A539" s="48" t="s">
        <v>111</v>
      </c>
      <c r="B539" s="49" t="s">
        <v>817</v>
      </c>
      <c r="C539" s="50" t="s">
        <v>910</v>
      </c>
      <c r="D539" s="167" t="s">
        <v>204</v>
      </c>
      <c r="E539" s="54"/>
      <c r="F539" s="49" t="s">
        <v>77</v>
      </c>
      <c r="G539" s="48" t="s">
        <v>170</v>
      </c>
      <c r="H539" s="50" t="s">
        <v>911</v>
      </c>
      <c r="I539" s="167" t="s">
        <v>204</v>
      </c>
    </row>
    <row r="540" spans="1:9" ht="12.75">
      <c r="A540" s="49" t="s">
        <v>170</v>
      </c>
      <c r="B540" s="48" t="s">
        <v>32</v>
      </c>
      <c r="C540" s="50" t="s">
        <v>912</v>
      </c>
      <c r="D540" s="67" t="s">
        <v>204</v>
      </c>
      <c r="E540" s="54"/>
      <c r="F540" s="48" t="s">
        <v>32</v>
      </c>
      <c r="G540" s="49" t="s">
        <v>111</v>
      </c>
      <c r="H540" s="50" t="s">
        <v>913</v>
      </c>
      <c r="I540" s="67" t="s">
        <v>204</v>
      </c>
    </row>
    <row r="541" spans="1:9" ht="12.75">
      <c r="A541" s="49" t="s">
        <v>77</v>
      </c>
      <c r="B541" s="48" t="s">
        <v>27</v>
      </c>
      <c r="C541" s="50" t="s">
        <v>914</v>
      </c>
      <c r="D541" s="67" t="s">
        <v>204</v>
      </c>
      <c r="E541" s="54"/>
      <c r="F541" s="49" t="s">
        <v>817</v>
      </c>
      <c r="G541" s="48" t="s">
        <v>27</v>
      </c>
      <c r="H541" s="50" t="s">
        <v>915</v>
      </c>
      <c r="I541" s="67" t="s">
        <v>204</v>
      </c>
    </row>
    <row r="543" spans="1:9" ht="12.75">
      <c r="A543" s="207">
        <v>40185</v>
      </c>
      <c r="B543" s="208"/>
      <c r="C543" s="208"/>
      <c r="D543" s="208"/>
      <c r="E543" s="209"/>
      <c r="F543" s="208"/>
      <c r="G543" s="208"/>
      <c r="H543" s="208"/>
      <c r="I543" s="208"/>
    </row>
    <row r="544" spans="1:9" ht="12.75">
      <c r="A544" s="48" t="s">
        <v>27</v>
      </c>
      <c r="B544" s="49" t="s">
        <v>817</v>
      </c>
      <c r="C544" s="50" t="s">
        <v>921</v>
      </c>
      <c r="D544" s="148" t="s">
        <v>204</v>
      </c>
      <c r="E544" s="54"/>
      <c r="F544" s="48" t="s">
        <v>170</v>
      </c>
      <c r="G544" s="49" t="s">
        <v>545</v>
      </c>
      <c r="H544" s="50" t="s">
        <v>922</v>
      </c>
      <c r="I544" s="149"/>
    </row>
    <row r="545" spans="1:9" ht="12.75">
      <c r="A545" s="48" t="s">
        <v>32</v>
      </c>
      <c r="B545" s="49" t="s">
        <v>545</v>
      </c>
      <c r="C545" s="50" t="s">
        <v>923</v>
      </c>
      <c r="D545" s="148"/>
      <c r="E545" s="54"/>
      <c r="F545" s="49" t="s">
        <v>545</v>
      </c>
      <c r="G545" s="48" t="s">
        <v>817</v>
      </c>
      <c r="H545" s="50" t="s">
        <v>924</v>
      </c>
      <c r="I545" s="149"/>
    </row>
    <row r="546" spans="1:9" ht="12.75">
      <c r="A546" s="49" t="s">
        <v>779</v>
      </c>
      <c r="B546" s="48" t="s">
        <v>32</v>
      </c>
      <c r="C546" s="50" t="s">
        <v>925</v>
      </c>
      <c r="D546" s="148"/>
      <c r="E546" s="54"/>
      <c r="F546" s="49" t="s">
        <v>27</v>
      </c>
      <c r="G546" s="48" t="s">
        <v>32</v>
      </c>
      <c r="H546" s="50" t="s">
        <v>926</v>
      </c>
      <c r="I546" s="149" t="s">
        <v>204</v>
      </c>
    </row>
    <row r="548" spans="1:9" ht="12.75">
      <c r="A548" s="207">
        <v>40192</v>
      </c>
      <c r="B548" s="208"/>
      <c r="C548" s="208"/>
      <c r="D548" s="208"/>
      <c r="E548" s="209"/>
      <c r="F548" s="208"/>
      <c r="G548" s="208"/>
      <c r="H548" s="208"/>
      <c r="I548" s="208"/>
    </row>
    <row r="549" spans="1:9" ht="12.75">
      <c r="A549" s="48" t="s">
        <v>27</v>
      </c>
      <c r="B549" s="49" t="s">
        <v>817</v>
      </c>
      <c r="C549" s="50" t="s">
        <v>933</v>
      </c>
      <c r="D549" s="148" t="s">
        <v>204</v>
      </c>
      <c r="E549" s="54"/>
      <c r="F549" s="49" t="s">
        <v>77</v>
      </c>
      <c r="G549" s="48" t="s">
        <v>32</v>
      </c>
      <c r="H549" s="50" t="s">
        <v>934</v>
      </c>
      <c r="I549" s="149"/>
    </row>
    <row r="550" spans="1:9" ht="12.75">
      <c r="A550" s="48" t="s">
        <v>32</v>
      </c>
      <c r="B550" s="49" t="s">
        <v>545</v>
      </c>
      <c r="C550" s="50" t="s">
        <v>932</v>
      </c>
      <c r="D550" s="148"/>
      <c r="E550" s="54"/>
      <c r="F550" s="48" t="s">
        <v>545</v>
      </c>
      <c r="G550" s="49" t="s">
        <v>817</v>
      </c>
      <c r="H550" s="50" t="s">
        <v>181</v>
      </c>
      <c r="I550" s="149"/>
    </row>
    <row r="551" spans="1:9" ht="12.75">
      <c r="A551" s="184"/>
      <c r="B551" s="185"/>
      <c r="C551" s="186"/>
      <c r="D551" s="158"/>
      <c r="E551" s="141"/>
      <c r="F551" s="184"/>
      <c r="G551" s="185"/>
      <c r="H551" s="186"/>
      <c r="I551" s="158"/>
    </row>
    <row r="552" spans="1:9" ht="12.75">
      <c r="A552" s="184"/>
      <c r="B552" s="185"/>
      <c r="C552" s="186"/>
      <c r="D552" s="158"/>
      <c r="E552" s="141"/>
      <c r="F552" s="184"/>
      <c r="G552" s="185"/>
      <c r="H552" s="186"/>
      <c r="I552" s="158"/>
    </row>
    <row r="554" spans="1:9" ht="12.75">
      <c r="A554" s="207">
        <v>40199</v>
      </c>
      <c r="B554" s="208"/>
      <c r="C554" s="208"/>
      <c r="D554" s="208"/>
      <c r="E554" s="208"/>
      <c r="F554" s="208"/>
      <c r="G554" s="208"/>
      <c r="H554" s="208"/>
      <c r="I554" s="208"/>
    </row>
    <row r="555" spans="1:9" ht="12.75">
      <c r="A555" s="48" t="s">
        <v>170</v>
      </c>
      <c r="B555" s="49" t="s">
        <v>817</v>
      </c>
      <c r="C555" s="50" t="s">
        <v>939</v>
      </c>
      <c r="D555" s="167" t="s">
        <v>204</v>
      </c>
      <c r="E555" s="54"/>
      <c r="F555" s="48" t="s">
        <v>32</v>
      </c>
      <c r="G555" s="49" t="s">
        <v>27</v>
      </c>
      <c r="H555" s="50" t="s">
        <v>940</v>
      </c>
      <c r="I555" s="167" t="s">
        <v>204</v>
      </c>
    </row>
    <row r="556" spans="1:9" ht="12.75">
      <c r="A556" s="49" t="s">
        <v>545</v>
      </c>
      <c r="B556" s="48" t="s">
        <v>817</v>
      </c>
      <c r="C556" s="50" t="s">
        <v>941</v>
      </c>
      <c r="D556" s="167" t="s">
        <v>204</v>
      </c>
      <c r="E556" s="54"/>
      <c r="F556" s="48" t="s">
        <v>545</v>
      </c>
      <c r="G556" s="49" t="s">
        <v>77</v>
      </c>
      <c r="H556" s="50" t="s">
        <v>942</v>
      </c>
      <c r="I556" s="167" t="s">
        <v>204</v>
      </c>
    </row>
    <row r="557" spans="1:9" ht="12.75">
      <c r="A557" s="48" t="s">
        <v>32</v>
      </c>
      <c r="B557" s="49" t="s">
        <v>27</v>
      </c>
      <c r="C557" s="50" t="s">
        <v>943</v>
      </c>
      <c r="D557" s="67" t="s">
        <v>204</v>
      </c>
      <c r="E557" s="54"/>
      <c r="F557" s="49" t="s">
        <v>32</v>
      </c>
      <c r="G557" s="48" t="s">
        <v>27</v>
      </c>
      <c r="H557" s="50" t="s">
        <v>944</v>
      </c>
      <c r="I557" s="67" t="s">
        <v>204</v>
      </c>
    </row>
    <row r="558" spans="1:9" ht="12.75">
      <c r="A558" s="49" t="s">
        <v>817</v>
      </c>
      <c r="B558" s="48" t="s">
        <v>32</v>
      </c>
      <c r="C558" s="50" t="s">
        <v>945</v>
      </c>
      <c r="D558" s="67" t="s">
        <v>204</v>
      </c>
      <c r="E558" s="54"/>
      <c r="F558" s="49" t="s">
        <v>27</v>
      </c>
      <c r="G558" s="48" t="s">
        <v>170</v>
      </c>
      <c r="H558" s="50" t="s">
        <v>946</v>
      </c>
      <c r="I558" s="67" t="s">
        <v>204</v>
      </c>
    </row>
    <row r="560" spans="1:9" ht="12.75">
      <c r="A560" s="207">
        <v>40206</v>
      </c>
      <c r="B560" s="208"/>
      <c r="C560" s="208"/>
      <c r="D560" s="208"/>
      <c r="E560" s="208"/>
      <c r="F560" s="208"/>
      <c r="G560" s="208"/>
      <c r="H560" s="208"/>
      <c r="I560" s="208"/>
    </row>
    <row r="561" spans="1:9" ht="12.75">
      <c r="A561" s="49" t="s">
        <v>27</v>
      </c>
      <c r="B561" s="48" t="s">
        <v>170</v>
      </c>
      <c r="C561" s="50" t="s">
        <v>950</v>
      </c>
      <c r="D561" s="167" t="s">
        <v>204</v>
      </c>
      <c r="E561" s="54"/>
      <c r="F561" s="49" t="s">
        <v>32</v>
      </c>
      <c r="G561" s="48" t="s">
        <v>27</v>
      </c>
      <c r="H561" s="50" t="s">
        <v>951</v>
      </c>
      <c r="I561" s="167" t="s">
        <v>204</v>
      </c>
    </row>
    <row r="562" spans="1:9" ht="12.75">
      <c r="A562" s="85" t="s">
        <v>170</v>
      </c>
      <c r="B562" s="63" t="s">
        <v>32</v>
      </c>
      <c r="C562" s="64" t="s">
        <v>952</v>
      </c>
      <c r="D562" s="189" t="s">
        <v>204</v>
      </c>
      <c r="E562" s="65"/>
      <c r="F562" s="63" t="s">
        <v>27</v>
      </c>
      <c r="G562" s="85" t="s">
        <v>545</v>
      </c>
      <c r="H562" s="64" t="s">
        <v>953</v>
      </c>
      <c r="I562" s="189" t="s">
        <v>204</v>
      </c>
    </row>
    <row r="563" spans="1:9" ht="12.75">
      <c r="A563" s="48" t="s">
        <v>170</v>
      </c>
      <c r="B563" s="49" t="s">
        <v>545</v>
      </c>
      <c r="C563" s="50" t="s">
        <v>957</v>
      </c>
      <c r="D563" s="167" t="s">
        <v>204</v>
      </c>
      <c r="E563" s="54"/>
      <c r="F563" s="54"/>
      <c r="G563" s="49"/>
      <c r="H563" s="50"/>
      <c r="I563" s="167" t="s">
        <v>204</v>
      </c>
    </row>
    <row r="565" spans="1:9" ht="12.75">
      <c r="A565" s="207">
        <v>40227</v>
      </c>
      <c r="B565" s="208"/>
      <c r="C565" s="208"/>
      <c r="D565" s="208"/>
      <c r="E565" s="208"/>
      <c r="F565" s="208"/>
      <c r="G565" s="208"/>
      <c r="H565" s="208"/>
      <c r="I565" s="208"/>
    </row>
    <row r="566" spans="1:9" ht="12.75">
      <c r="A566" s="48" t="s">
        <v>32</v>
      </c>
      <c r="B566" s="85" t="s">
        <v>170</v>
      </c>
      <c r="C566" s="50" t="s">
        <v>958</v>
      </c>
      <c r="D566" s="167" t="s">
        <v>204</v>
      </c>
      <c r="E566" s="54"/>
      <c r="F566" s="48" t="s">
        <v>170</v>
      </c>
      <c r="G566" s="49" t="s">
        <v>32</v>
      </c>
      <c r="H566" s="50" t="s">
        <v>959</v>
      </c>
      <c r="I566" s="167" t="s">
        <v>204</v>
      </c>
    </row>
    <row r="567" spans="1:9" ht="12.75">
      <c r="A567" s="49" t="s">
        <v>32</v>
      </c>
      <c r="B567" s="48" t="s">
        <v>27</v>
      </c>
      <c r="C567" s="50" t="s">
        <v>960</v>
      </c>
      <c r="D567" s="167" t="s">
        <v>204</v>
      </c>
      <c r="E567" s="54"/>
      <c r="F567" s="49" t="s">
        <v>32</v>
      </c>
      <c r="G567" s="48" t="s">
        <v>27</v>
      </c>
      <c r="H567" s="50" t="s">
        <v>961</v>
      </c>
      <c r="I567" s="167" t="s">
        <v>204</v>
      </c>
    </row>
    <row r="568" spans="1:9" ht="12.75">
      <c r="A568" s="49" t="s">
        <v>77</v>
      </c>
      <c r="B568" s="48" t="s">
        <v>27</v>
      </c>
      <c r="C568" s="50" t="s">
        <v>962</v>
      </c>
      <c r="D568" s="67" t="s">
        <v>204</v>
      </c>
      <c r="E568" s="54"/>
      <c r="F568" s="49" t="s">
        <v>101</v>
      </c>
      <c r="G568" s="48" t="s">
        <v>170</v>
      </c>
      <c r="H568" s="50" t="s">
        <v>963</v>
      </c>
      <c r="I568" s="67" t="s">
        <v>204</v>
      </c>
    </row>
    <row r="569" spans="1:9" ht="12.75">
      <c r="A569" s="49" t="s">
        <v>77</v>
      </c>
      <c r="B569" s="48" t="s">
        <v>101</v>
      </c>
      <c r="C569" s="50" t="s">
        <v>969</v>
      </c>
      <c r="D569" s="67" t="s">
        <v>204</v>
      </c>
      <c r="E569" s="54"/>
      <c r="F569" s="49"/>
      <c r="G569" s="49"/>
      <c r="H569" s="50"/>
      <c r="I569" s="67" t="s">
        <v>204</v>
      </c>
    </row>
    <row r="571" spans="1:9" ht="12.75">
      <c r="A571" s="207">
        <v>40234</v>
      </c>
      <c r="B571" s="208"/>
      <c r="C571" s="208"/>
      <c r="D571" s="208"/>
      <c r="E571" s="208"/>
      <c r="F571" s="208"/>
      <c r="G571" s="208"/>
      <c r="H571" s="208"/>
      <c r="I571" s="208"/>
    </row>
    <row r="572" spans="1:9" ht="12.75">
      <c r="A572" s="48" t="s">
        <v>32</v>
      </c>
      <c r="B572" s="49" t="s">
        <v>27</v>
      </c>
      <c r="C572" s="50" t="s">
        <v>979</v>
      </c>
      <c r="D572" s="167" t="s">
        <v>204</v>
      </c>
      <c r="E572" s="54"/>
      <c r="F572" s="48" t="s">
        <v>27</v>
      </c>
      <c r="G572" s="85" t="s">
        <v>545</v>
      </c>
      <c r="H572" s="50" t="s">
        <v>978</v>
      </c>
      <c r="I572" s="167" t="s">
        <v>204</v>
      </c>
    </row>
    <row r="573" spans="1:9" ht="12.75">
      <c r="A573" s="48" t="s">
        <v>817</v>
      </c>
      <c r="B573" s="49" t="s">
        <v>515</v>
      </c>
      <c r="C573" s="50" t="s">
        <v>977</v>
      </c>
      <c r="D573" s="167" t="s">
        <v>204</v>
      </c>
      <c r="E573" s="54"/>
      <c r="F573" s="48" t="s">
        <v>170</v>
      </c>
      <c r="G573" s="49" t="s">
        <v>32</v>
      </c>
      <c r="H573" s="50" t="s">
        <v>976</v>
      </c>
      <c r="I573" s="167" t="s">
        <v>204</v>
      </c>
    </row>
    <row r="574" spans="1:9" ht="12.75">
      <c r="A574" s="48" t="s">
        <v>32</v>
      </c>
      <c r="B574" s="49" t="s">
        <v>515</v>
      </c>
      <c r="C574" s="50" t="s">
        <v>975</v>
      </c>
      <c r="D574" s="67" t="s">
        <v>204</v>
      </c>
      <c r="E574" s="54"/>
      <c r="F574" s="49" t="s">
        <v>27</v>
      </c>
      <c r="G574" s="48" t="s">
        <v>817</v>
      </c>
      <c r="H574" s="50" t="s">
        <v>974</v>
      </c>
      <c r="I574" s="67" t="s">
        <v>204</v>
      </c>
    </row>
    <row r="576" spans="1:9" ht="12.75">
      <c r="A576" s="207">
        <v>40240</v>
      </c>
      <c r="B576" s="208"/>
      <c r="C576" s="208"/>
      <c r="D576" s="208"/>
      <c r="E576" s="208"/>
      <c r="F576" s="208"/>
      <c r="G576" s="208"/>
      <c r="H576" s="208"/>
      <c r="I576" s="208"/>
    </row>
    <row r="577" spans="1:9" ht="12.75">
      <c r="A577" s="85" t="s">
        <v>170</v>
      </c>
      <c r="B577" s="48" t="s">
        <v>27</v>
      </c>
      <c r="C577" s="50" t="s">
        <v>996</v>
      </c>
      <c r="D577" s="167" t="s">
        <v>204</v>
      </c>
      <c r="E577" s="54"/>
      <c r="F577" s="49" t="s">
        <v>77</v>
      </c>
      <c r="G577" s="48" t="s">
        <v>39</v>
      </c>
      <c r="H577" s="50" t="s">
        <v>997</v>
      </c>
      <c r="I577" s="167" t="s">
        <v>204</v>
      </c>
    </row>
    <row r="578" spans="1:9" ht="12.75">
      <c r="A578" s="48" t="s">
        <v>32</v>
      </c>
      <c r="B578" s="49" t="s">
        <v>779</v>
      </c>
      <c r="C578" s="50" t="s">
        <v>998</v>
      </c>
      <c r="D578" s="167" t="s">
        <v>204</v>
      </c>
      <c r="E578" s="54"/>
      <c r="F578" s="48" t="s">
        <v>32</v>
      </c>
      <c r="G578" s="85" t="s">
        <v>545</v>
      </c>
      <c r="H578" s="50" t="s">
        <v>999</v>
      </c>
      <c r="I578" s="167" t="s">
        <v>204</v>
      </c>
    </row>
    <row r="579" spans="1:9" ht="12.75">
      <c r="A579" s="49" t="s">
        <v>779</v>
      </c>
      <c r="B579" s="48" t="s">
        <v>170</v>
      </c>
      <c r="C579" s="50" t="s">
        <v>1000</v>
      </c>
      <c r="D579" s="67" t="s">
        <v>204</v>
      </c>
      <c r="E579" s="54"/>
      <c r="F579" s="85" t="s">
        <v>545</v>
      </c>
      <c r="G579" s="48" t="s">
        <v>32</v>
      </c>
      <c r="H579" s="50" t="s">
        <v>1001</v>
      </c>
      <c r="I579" s="67" t="s">
        <v>204</v>
      </c>
    </row>
    <row r="580" spans="1:9" ht="12.75">
      <c r="A580" s="49" t="s">
        <v>515</v>
      </c>
      <c r="B580" s="48" t="s">
        <v>27</v>
      </c>
      <c r="C580" s="50" t="s">
        <v>1002</v>
      </c>
      <c r="D580" s="67" t="s">
        <v>204</v>
      </c>
      <c r="E580" s="54"/>
      <c r="F580" s="49"/>
      <c r="G580" s="49"/>
      <c r="H580" s="50"/>
      <c r="I580" s="67" t="s">
        <v>204</v>
      </c>
    </row>
    <row r="582" spans="1:9" ht="12.75">
      <c r="A582" s="207">
        <v>40248</v>
      </c>
      <c r="B582" s="208"/>
      <c r="C582" s="208"/>
      <c r="D582" s="208"/>
      <c r="E582" s="209"/>
      <c r="F582" s="208"/>
      <c r="G582" s="208"/>
      <c r="H582" s="208"/>
      <c r="I582" s="208"/>
    </row>
    <row r="583" spans="1:9" ht="12.75">
      <c r="A583" s="48" t="s">
        <v>170</v>
      </c>
      <c r="B583" s="49" t="s">
        <v>545</v>
      </c>
      <c r="C583" s="50" t="s">
        <v>1010</v>
      </c>
      <c r="D583" s="148" t="s">
        <v>204</v>
      </c>
      <c r="E583" s="54"/>
      <c r="F583" s="48" t="s">
        <v>27</v>
      </c>
      <c r="G583" s="49" t="s">
        <v>32</v>
      </c>
      <c r="H583" s="50" t="s">
        <v>1012</v>
      </c>
      <c r="I583" s="149"/>
    </row>
    <row r="584" spans="1:9" ht="12.75">
      <c r="A584" s="48" t="s">
        <v>545</v>
      </c>
      <c r="B584" s="49" t="s">
        <v>170</v>
      </c>
      <c r="C584" s="50" t="s">
        <v>1011</v>
      </c>
      <c r="D584" s="148"/>
      <c r="E584" s="54"/>
      <c r="F584" s="49" t="s">
        <v>32</v>
      </c>
      <c r="G584" s="48" t="s">
        <v>27</v>
      </c>
      <c r="H584" s="50" t="s">
        <v>1013</v>
      </c>
      <c r="I584" s="149"/>
    </row>
    <row r="586" spans="1:9" ht="12.75">
      <c r="A586" s="207">
        <v>40254</v>
      </c>
      <c r="B586" s="208"/>
      <c r="C586" s="208"/>
      <c r="D586" s="208"/>
      <c r="E586" s="209"/>
      <c r="F586" s="208"/>
      <c r="G586" s="208"/>
      <c r="H586" s="208"/>
      <c r="I586" s="208"/>
    </row>
    <row r="587" spans="1:9" ht="12.75">
      <c r="A587" s="49" t="s">
        <v>39</v>
      </c>
      <c r="B587" s="48" t="s">
        <v>170</v>
      </c>
      <c r="C587" s="50" t="s">
        <v>1016</v>
      </c>
      <c r="D587" s="167" t="s">
        <v>204</v>
      </c>
      <c r="E587" s="54"/>
      <c r="F587" s="49" t="s">
        <v>32</v>
      </c>
      <c r="G587" s="48" t="s">
        <v>545</v>
      </c>
      <c r="H587" s="50" t="s">
        <v>1017</v>
      </c>
      <c r="I587" s="167" t="s">
        <v>204</v>
      </c>
    </row>
    <row r="588" spans="1:9" ht="12.75">
      <c r="A588" s="48" t="s">
        <v>545</v>
      </c>
      <c r="B588" s="49" t="s">
        <v>515</v>
      </c>
      <c r="C588" s="50" t="s">
        <v>1018</v>
      </c>
      <c r="D588" s="167" t="s">
        <v>204</v>
      </c>
      <c r="E588" s="54"/>
      <c r="F588" s="48" t="s">
        <v>27</v>
      </c>
      <c r="G588" s="49" t="s">
        <v>515</v>
      </c>
      <c r="H588" s="50" t="s">
        <v>1019</v>
      </c>
      <c r="I588" s="167" t="s">
        <v>204</v>
      </c>
    </row>
    <row r="589" spans="1:9" ht="12.75">
      <c r="A589" s="48" t="s">
        <v>32</v>
      </c>
      <c r="B589" s="49" t="s">
        <v>1020</v>
      </c>
      <c r="C589" s="50" t="s">
        <v>1021</v>
      </c>
      <c r="D589" s="67" t="s">
        <v>204</v>
      </c>
      <c r="E589" s="54"/>
      <c r="F589" s="49" t="s">
        <v>1020</v>
      </c>
      <c r="G589" s="48" t="s">
        <v>32</v>
      </c>
      <c r="H589" s="50" t="s">
        <v>1022</v>
      </c>
      <c r="I589" s="67" t="s">
        <v>204</v>
      </c>
    </row>
    <row r="590" spans="1:9" ht="12.75">
      <c r="A590" s="49" t="s">
        <v>1020</v>
      </c>
      <c r="B590" s="48" t="s">
        <v>27</v>
      </c>
      <c r="C590" s="50" t="s">
        <v>1023</v>
      </c>
      <c r="D590" s="67" t="s">
        <v>204</v>
      </c>
      <c r="E590" s="54"/>
      <c r="F590" s="85" t="s">
        <v>545</v>
      </c>
      <c r="G590" s="48" t="s">
        <v>27</v>
      </c>
      <c r="H590" s="50" t="s">
        <v>1024</v>
      </c>
      <c r="I590" s="67" t="s">
        <v>204</v>
      </c>
    </row>
    <row r="591" spans="1:9" ht="12.75">
      <c r="A591" s="48" t="s">
        <v>32</v>
      </c>
      <c r="B591" s="49" t="s">
        <v>27</v>
      </c>
      <c r="C591" s="50" t="s">
        <v>1025</v>
      </c>
      <c r="D591" s="67" t="s">
        <v>204</v>
      </c>
      <c r="E591" s="54"/>
      <c r="F591" s="54"/>
      <c r="G591" s="49"/>
      <c r="H591" s="50"/>
      <c r="I591" s="67" t="s">
        <v>204</v>
      </c>
    </row>
    <row r="593" spans="1:9" ht="12.75">
      <c r="A593" s="207">
        <v>40263</v>
      </c>
      <c r="B593" s="208"/>
      <c r="C593" s="208"/>
      <c r="D593" s="208"/>
      <c r="E593" s="209"/>
      <c r="F593" s="208"/>
      <c r="G593" s="208"/>
      <c r="H593" s="208"/>
      <c r="I593" s="208"/>
    </row>
    <row r="594" spans="1:9" ht="12.75">
      <c r="A594" s="49" t="s">
        <v>32</v>
      </c>
      <c r="B594" s="48" t="s">
        <v>27</v>
      </c>
      <c r="C594" s="50" t="s">
        <v>1033</v>
      </c>
      <c r="D594" s="167" t="s">
        <v>204</v>
      </c>
      <c r="E594" s="54"/>
      <c r="F594" s="49" t="s">
        <v>111</v>
      </c>
      <c r="G594" s="48" t="s">
        <v>170</v>
      </c>
      <c r="H594" s="50" t="s">
        <v>1034</v>
      </c>
      <c r="I594" s="167" t="s">
        <v>204</v>
      </c>
    </row>
    <row r="595" spans="1:9" ht="12.75">
      <c r="A595" s="49" t="s">
        <v>39</v>
      </c>
      <c r="B595" s="48" t="s">
        <v>44</v>
      </c>
      <c r="C595" s="50" t="s">
        <v>1035</v>
      </c>
      <c r="D595" s="167" t="s">
        <v>204</v>
      </c>
      <c r="E595" s="54"/>
      <c r="F595" s="48" t="s">
        <v>44</v>
      </c>
      <c r="G595" s="49" t="s">
        <v>27</v>
      </c>
      <c r="H595" s="50" t="s">
        <v>1040</v>
      </c>
      <c r="I595" s="167" t="s">
        <v>204</v>
      </c>
    </row>
    <row r="596" spans="1:9" ht="12.75">
      <c r="A596" s="49" t="s">
        <v>170</v>
      </c>
      <c r="B596" s="48" t="s">
        <v>111</v>
      </c>
      <c r="C596" s="50" t="s">
        <v>1036</v>
      </c>
      <c r="D596" s="67" t="s">
        <v>204</v>
      </c>
      <c r="E596" s="54"/>
      <c r="F596" s="49" t="s">
        <v>111</v>
      </c>
      <c r="G596" s="48" t="s">
        <v>27</v>
      </c>
      <c r="H596" s="50" t="s">
        <v>1037</v>
      </c>
      <c r="I596" s="67" t="s">
        <v>204</v>
      </c>
    </row>
    <row r="597" spans="1:9" ht="12.75">
      <c r="A597" s="48" t="s">
        <v>111</v>
      </c>
      <c r="B597" s="49" t="s">
        <v>77</v>
      </c>
      <c r="C597" s="50" t="s">
        <v>1038</v>
      </c>
      <c r="D597" s="67" t="s">
        <v>204</v>
      </c>
      <c r="E597" s="54"/>
      <c r="F597" s="48" t="s">
        <v>32</v>
      </c>
      <c r="G597" s="49" t="s">
        <v>44</v>
      </c>
      <c r="H597" s="50" t="s">
        <v>1039</v>
      </c>
      <c r="I597" s="67" t="s">
        <v>204</v>
      </c>
    </row>
    <row r="598" spans="1:9" ht="12.75">
      <c r="A598" s="48" t="s">
        <v>44</v>
      </c>
      <c r="B598" s="49" t="s">
        <v>170</v>
      </c>
      <c r="C598" s="50" t="s">
        <v>1041</v>
      </c>
      <c r="D598" s="67" t="s">
        <v>204</v>
      </c>
      <c r="E598" s="54"/>
      <c r="F598" s="54"/>
      <c r="G598" s="49"/>
      <c r="H598" s="50"/>
      <c r="I598" s="67" t="s">
        <v>204</v>
      </c>
    </row>
    <row r="600" spans="1:9" ht="12.75">
      <c r="A600" s="207">
        <v>40269</v>
      </c>
      <c r="B600" s="208"/>
      <c r="C600" s="208"/>
      <c r="D600" s="208"/>
      <c r="E600" s="209"/>
      <c r="F600" s="208"/>
      <c r="G600" s="208"/>
      <c r="H600" s="208"/>
      <c r="I600" s="208"/>
    </row>
    <row r="601" spans="1:9" ht="12.75">
      <c r="A601" s="48" t="s">
        <v>27</v>
      </c>
      <c r="B601" s="49" t="s">
        <v>39</v>
      </c>
      <c r="C601" s="50" t="s">
        <v>1045</v>
      </c>
      <c r="D601" s="167" t="s">
        <v>204</v>
      </c>
      <c r="E601" s="54"/>
      <c r="F601" s="49" t="s">
        <v>111</v>
      </c>
      <c r="G601" s="48" t="s">
        <v>170</v>
      </c>
      <c r="H601" s="50" t="s">
        <v>1046</v>
      </c>
      <c r="I601" s="167" t="s">
        <v>204</v>
      </c>
    </row>
    <row r="602" spans="1:9" ht="12.75">
      <c r="A602" s="49" t="s">
        <v>32</v>
      </c>
      <c r="B602" s="48" t="s">
        <v>545</v>
      </c>
      <c r="C602" s="50" t="s">
        <v>1047</v>
      </c>
      <c r="D602" s="167" t="s">
        <v>204</v>
      </c>
      <c r="E602" s="54"/>
      <c r="F602" s="48" t="s">
        <v>27</v>
      </c>
      <c r="G602" s="49" t="s">
        <v>111</v>
      </c>
      <c r="H602" s="50" t="s">
        <v>1048</v>
      </c>
      <c r="I602" s="167" t="s">
        <v>204</v>
      </c>
    </row>
    <row r="603" spans="1:9" ht="12.75">
      <c r="A603" s="49" t="s">
        <v>545</v>
      </c>
      <c r="B603" s="48" t="s">
        <v>111</v>
      </c>
      <c r="C603" s="50" t="s">
        <v>1049</v>
      </c>
      <c r="D603" s="67" t="s">
        <v>204</v>
      </c>
      <c r="E603" s="54"/>
      <c r="F603" s="48" t="s">
        <v>27</v>
      </c>
      <c r="G603" s="49" t="s">
        <v>32</v>
      </c>
      <c r="H603" s="50" t="s">
        <v>1050</v>
      </c>
      <c r="I603" s="67" t="s">
        <v>204</v>
      </c>
    </row>
    <row r="605" spans="1:9" ht="12.75">
      <c r="A605" s="207">
        <v>40275</v>
      </c>
      <c r="B605" s="208"/>
      <c r="C605" s="208"/>
      <c r="D605" s="208"/>
      <c r="E605" s="209"/>
      <c r="F605" s="208"/>
      <c r="G605" s="208"/>
      <c r="H605" s="208"/>
      <c r="I605" s="208"/>
    </row>
    <row r="606" spans="1:9" ht="12.75">
      <c r="A606" s="48" t="s">
        <v>170</v>
      </c>
      <c r="B606" s="49" t="s">
        <v>39</v>
      </c>
      <c r="C606" s="50" t="s">
        <v>1055</v>
      </c>
      <c r="D606" s="167" t="s">
        <v>204</v>
      </c>
      <c r="E606" s="54"/>
      <c r="F606" s="48" t="s">
        <v>170</v>
      </c>
      <c r="G606" s="49" t="s">
        <v>48</v>
      </c>
      <c r="H606" s="50" t="s">
        <v>1056</v>
      </c>
      <c r="I606" s="190" t="s">
        <v>109</v>
      </c>
    </row>
    <row r="608" spans="1:9" ht="12.75">
      <c r="A608" s="207">
        <v>40283</v>
      </c>
      <c r="B608" s="208"/>
      <c r="C608" s="208"/>
      <c r="D608" s="208"/>
      <c r="E608" s="209"/>
      <c r="F608" s="208"/>
      <c r="G608" s="208"/>
      <c r="H608" s="208"/>
      <c r="I608" s="208"/>
    </row>
    <row r="609" spans="1:9" ht="12.75">
      <c r="A609" s="49" t="s">
        <v>39</v>
      </c>
      <c r="B609" s="48" t="s">
        <v>27</v>
      </c>
      <c r="C609" s="50" t="s">
        <v>1059</v>
      </c>
      <c r="D609" s="167" t="s">
        <v>204</v>
      </c>
      <c r="E609" s="54"/>
      <c r="F609" s="85" t="s">
        <v>545</v>
      </c>
      <c r="G609" s="48" t="s">
        <v>170</v>
      </c>
      <c r="H609" s="50" t="s">
        <v>1061</v>
      </c>
      <c r="I609" s="167" t="s">
        <v>204</v>
      </c>
    </row>
    <row r="610" spans="1:9" ht="12.75">
      <c r="A610" s="48" t="s">
        <v>27</v>
      </c>
      <c r="B610" s="49" t="s">
        <v>32</v>
      </c>
      <c r="C610" s="50" t="s">
        <v>1060</v>
      </c>
      <c r="D610" s="167" t="s">
        <v>204</v>
      </c>
      <c r="E610" s="54"/>
      <c r="F610" s="49" t="s">
        <v>545</v>
      </c>
      <c r="G610" s="48" t="s">
        <v>170</v>
      </c>
      <c r="H610" s="50" t="s">
        <v>1062</v>
      </c>
      <c r="I610" s="167" t="s">
        <v>204</v>
      </c>
    </row>
    <row r="612" spans="1:9" ht="12.75">
      <c r="A612" s="207">
        <v>40289</v>
      </c>
      <c r="B612" s="208"/>
      <c r="C612" s="208"/>
      <c r="D612" s="208"/>
      <c r="E612" s="209"/>
      <c r="F612" s="208"/>
      <c r="G612" s="208"/>
      <c r="H612" s="208"/>
      <c r="I612" s="208"/>
    </row>
    <row r="613" spans="1:9" ht="12.75">
      <c r="A613" s="48" t="s">
        <v>170</v>
      </c>
      <c r="B613" s="49" t="s">
        <v>27</v>
      </c>
      <c r="C613" s="50" t="s">
        <v>1067</v>
      </c>
      <c r="D613" s="167" t="s">
        <v>204</v>
      </c>
      <c r="E613" s="54"/>
      <c r="F613" s="48" t="s">
        <v>39</v>
      </c>
      <c r="G613" s="49" t="s">
        <v>77</v>
      </c>
      <c r="H613" s="50" t="s">
        <v>1068</v>
      </c>
      <c r="I613" s="167" t="s">
        <v>204</v>
      </c>
    </row>
    <row r="614" spans="1:9" ht="12.75">
      <c r="A614" s="49" t="s">
        <v>1020</v>
      </c>
      <c r="B614" s="48" t="s">
        <v>170</v>
      </c>
      <c r="C614" s="50" t="s">
        <v>1070</v>
      </c>
      <c r="D614" s="167" t="s">
        <v>204</v>
      </c>
      <c r="E614" s="54"/>
      <c r="F614" s="48" t="s">
        <v>32</v>
      </c>
      <c r="G614" s="49" t="s">
        <v>27</v>
      </c>
      <c r="H614" s="50" t="s">
        <v>1069</v>
      </c>
      <c r="I614" s="167" t="s">
        <v>204</v>
      </c>
    </row>
    <row r="615" spans="1:9" ht="12.75">
      <c r="A615" s="49" t="s">
        <v>32</v>
      </c>
      <c r="B615" s="48" t="s">
        <v>27</v>
      </c>
      <c r="C615" s="50" t="s">
        <v>1071</v>
      </c>
      <c r="D615" s="67" t="s">
        <v>204</v>
      </c>
      <c r="E615" s="54"/>
      <c r="F615" s="54"/>
      <c r="G615" s="54"/>
      <c r="H615" s="54"/>
      <c r="I615" s="67" t="s">
        <v>204</v>
      </c>
    </row>
    <row r="617" spans="1:9" ht="12.75">
      <c r="A617" s="207">
        <v>40297</v>
      </c>
      <c r="B617" s="208"/>
      <c r="C617" s="208"/>
      <c r="D617" s="208"/>
      <c r="E617" s="209"/>
      <c r="F617" s="208"/>
      <c r="G617" s="208"/>
      <c r="H617" s="208"/>
      <c r="I617" s="208"/>
    </row>
    <row r="618" spans="1:9" ht="12.75">
      <c r="A618" s="48" t="s">
        <v>170</v>
      </c>
      <c r="B618" s="49" t="s">
        <v>27</v>
      </c>
      <c r="C618" s="50" t="s">
        <v>1080</v>
      </c>
      <c r="D618" s="167" t="s">
        <v>204</v>
      </c>
      <c r="E618" s="54"/>
      <c r="F618" s="48" t="s">
        <v>27</v>
      </c>
      <c r="G618" s="49" t="s">
        <v>32</v>
      </c>
      <c r="H618" s="50" t="s">
        <v>1078</v>
      </c>
      <c r="I618" s="167" t="s">
        <v>204</v>
      </c>
    </row>
    <row r="619" spans="1:9" ht="12.75">
      <c r="A619" s="48" t="s">
        <v>32</v>
      </c>
      <c r="B619" s="49" t="s">
        <v>27</v>
      </c>
      <c r="C619" s="50" t="s">
        <v>1079</v>
      </c>
      <c r="D619" s="167" t="s">
        <v>204</v>
      </c>
      <c r="E619" s="54"/>
      <c r="F619" s="49"/>
      <c r="G619" s="49"/>
      <c r="H619" s="49"/>
      <c r="I619" s="167" t="s">
        <v>204</v>
      </c>
    </row>
    <row r="621" spans="1:9" ht="12.75">
      <c r="A621" s="207">
        <v>40303</v>
      </c>
      <c r="B621" s="208"/>
      <c r="C621" s="208"/>
      <c r="D621" s="208"/>
      <c r="E621" s="209"/>
      <c r="F621" s="208"/>
      <c r="G621" s="208"/>
      <c r="H621" s="208"/>
      <c r="I621" s="208"/>
    </row>
    <row r="622" spans="1:9" ht="12.75">
      <c r="A622" s="49" t="s">
        <v>27</v>
      </c>
      <c r="B622" s="48" t="s">
        <v>170</v>
      </c>
      <c r="C622" s="50" t="s">
        <v>1108</v>
      </c>
      <c r="D622" s="167" t="s">
        <v>204</v>
      </c>
      <c r="E622" s="54"/>
      <c r="F622" s="49" t="s">
        <v>515</v>
      </c>
      <c r="G622" s="48" t="s">
        <v>32</v>
      </c>
      <c r="H622" s="50" t="s">
        <v>1109</v>
      </c>
      <c r="I622" s="167" t="s">
        <v>204</v>
      </c>
    </row>
    <row r="623" spans="1:9" ht="12.75">
      <c r="A623" s="49" t="s">
        <v>77</v>
      </c>
      <c r="B623" s="48" t="s">
        <v>27</v>
      </c>
      <c r="C623" s="50" t="s">
        <v>1110</v>
      </c>
      <c r="D623" s="167" t="s">
        <v>204</v>
      </c>
      <c r="E623" s="54"/>
      <c r="F623" s="48" t="s">
        <v>32</v>
      </c>
      <c r="G623" s="49" t="s">
        <v>170</v>
      </c>
      <c r="H623" s="50" t="s">
        <v>1111</v>
      </c>
      <c r="I623" s="167" t="s">
        <v>204</v>
      </c>
    </row>
    <row r="624" spans="1:9" ht="12.75">
      <c r="A624" s="48" t="s">
        <v>170</v>
      </c>
      <c r="B624" s="49" t="s">
        <v>77</v>
      </c>
      <c r="C624" s="50" t="s">
        <v>1112</v>
      </c>
      <c r="D624" s="67" t="s">
        <v>204</v>
      </c>
      <c r="E624" s="54"/>
      <c r="F624" s="48" t="s">
        <v>27</v>
      </c>
      <c r="G624" s="49" t="s">
        <v>515</v>
      </c>
      <c r="H624" s="50" t="s">
        <v>1118</v>
      </c>
      <c r="I624" s="67" t="s">
        <v>204</v>
      </c>
    </row>
    <row r="626" spans="1:9" ht="12.75">
      <c r="A626" s="207">
        <v>40311</v>
      </c>
      <c r="B626" s="208"/>
      <c r="C626" s="208"/>
      <c r="D626" s="208"/>
      <c r="E626" s="209"/>
      <c r="F626" s="208"/>
      <c r="G626" s="208"/>
      <c r="H626" s="208"/>
      <c r="I626" s="208"/>
    </row>
    <row r="627" spans="1:9" ht="12.75">
      <c r="A627" s="48" t="s">
        <v>170</v>
      </c>
      <c r="B627" s="49" t="s">
        <v>27</v>
      </c>
      <c r="C627" s="50" t="s">
        <v>1119</v>
      </c>
      <c r="D627" s="167" t="s">
        <v>204</v>
      </c>
      <c r="E627" s="54"/>
      <c r="F627" s="49" t="s">
        <v>515</v>
      </c>
      <c r="G627" s="48" t="s">
        <v>27</v>
      </c>
      <c r="H627" s="50" t="s">
        <v>1120</v>
      </c>
      <c r="I627" s="167" t="s">
        <v>204</v>
      </c>
    </row>
    <row r="629" spans="1:9" ht="12.75">
      <c r="A629" s="207">
        <v>40317</v>
      </c>
      <c r="B629" s="208"/>
      <c r="C629" s="208"/>
      <c r="D629" s="208"/>
      <c r="E629" s="209"/>
      <c r="F629" s="208"/>
      <c r="G629" s="208"/>
      <c r="H629" s="208"/>
      <c r="I629" s="208"/>
    </row>
    <row r="630" spans="1:9" ht="12.75">
      <c r="A630" s="49" t="s">
        <v>27</v>
      </c>
      <c r="B630" s="48" t="s">
        <v>170</v>
      </c>
      <c r="C630" s="50" t="s">
        <v>1123</v>
      </c>
      <c r="D630" s="167" t="s">
        <v>204</v>
      </c>
      <c r="E630" s="54"/>
      <c r="F630" s="49" t="s">
        <v>39</v>
      </c>
      <c r="G630" s="48" t="s">
        <v>32</v>
      </c>
      <c r="H630" s="50" t="s">
        <v>1124</v>
      </c>
      <c r="I630" s="167" t="s">
        <v>204</v>
      </c>
    </row>
    <row r="631" spans="1:9" ht="12.75">
      <c r="A631" s="48" t="s">
        <v>27</v>
      </c>
      <c r="B631" s="49" t="s">
        <v>39</v>
      </c>
      <c r="C631" s="50" t="s">
        <v>1125</v>
      </c>
      <c r="D631" s="167" t="s">
        <v>204</v>
      </c>
      <c r="E631" s="54"/>
      <c r="F631" s="48" t="s">
        <v>32</v>
      </c>
      <c r="G631" s="49" t="s">
        <v>77</v>
      </c>
      <c r="H631" s="50" t="s">
        <v>1126</v>
      </c>
      <c r="I631" s="167" t="s">
        <v>204</v>
      </c>
    </row>
    <row r="632" spans="1:9" ht="12.75">
      <c r="A632" s="49" t="s">
        <v>515</v>
      </c>
      <c r="B632" s="48" t="s">
        <v>170</v>
      </c>
      <c r="C632" s="50" t="s">
        <v>1127</v>
      </c>
      <c r="D632" s="67" t="s">
        <v>204</v>
      </c>
      <c r="E632" s="54"/>
      <c r="F632" s="49" t="s">
        <v>515</v>
      </c>
      <c r="G632" s="48" t="s">
        <v>170</v>
      </c>
      <c r="H632" s="50" t="s">
        <v>1128</v>
      </c>
      <c r="I632" s="67" t="s">
        <v>204</v>
      </c>
    </row>
    <row r="633" spans="1:9" ht="12.75">
      <c r="A633" s="48" t="s">
        <v>27</v>
      </c>
      <c r="B633" s="49" t="s">
        <v>32</v>
      </c>
      <c r="C633" s="50" t="s">
        <v>1129</v>
      </c>
      <c r="D633" s="167" t="s">
        <v>204</v>
      </c>
      <c r="E633" s="54"/>
      <c r="F633" s="49"/>
      <c r="G633" s="49"/>
      <c r="H633" s="49"/>
      <c r="I633" s="167" t="s">
        <v>204</v>
      </c>
    </row>
    <row r="635" spans="1:9" ht="12.75">
      <c r="A635" s="207">
        <v>40324</v>
      </c>
      <c r="B635" s="208"/>
      <c r="C635" s="208"/>
      <c r="D635" s="208"/>
      <c r="E635" s="209"/>
      <c r="F635" s="208"/>
      <c r="G635" s="208"/>
      <c r="H635" s="208"/>
      <c r="I635" s="208"/>
    </row>
    <row r="636" spans="1:9" ht="12.75">
      <c r="A636" s="49" t="s">
        <v>170</v>
      </c>
      <c r="B636" s="48" t="s">
        <v>27</v>
      </c>
      <c r="C636" s="50" t="s">
        <v>1136</v>
      </c>
      <c r="D636" s="167" t="s">
        <v>204</v>
      </c>
      <c r="E636" s="54"/>
      <c r="F636" s="48" t="s">
        <v>32</v>
      </c>
      <c r="G636" s="49" t="s">
        <v>39</v>
      </c>
      <c r="H636" s="50" t="s">
        <v>1137</v>
      </c>
      <c r="I636" s="167" t="s">
        <v>204</v>
      </c>
    </row>
    <row r="637" spans="1:9" ht="12.75">
      <c r="A637" s="48" t="s">
        <v>27</v>
      </c>
      <c r="B637" s="49" t="s">
        <v>515</v>
      </c>
      <c r="C637" s="50" t="s">
        <v>1138</v>
      </c>
      <c r="D637" s="167" t="s">
        <v>204</v>
      </c>
      <c r="E637" s="54"/>
      <c r="F637" s="54"/>
      <c r="G637" s="54"/>
      <c r="H637" s="54"/>
      <c r="I637" s="54"/>
    </row>
    <row r="639" spans="1:9" ht="12.75">
      <c r="A639" s="207">
        <v>40332</v>
      </c>
      <c r="B639" s="208"/>
      <c r="C639" s="208"/>
      <c r="D639" s="208"/>
      <c r="E639" s="209"/>
      <c r="F639" s="208"/>
      <c r="G639" s="208"/>
      <c r="H639" s="208"/>
      <c r="I639" s="208"/>
    </row>
    <row r="640" spans="1:9" ht="12.75">
      <c r="A640" s="48" t="s">
        <v>170</v>
      </c>
      <c r="B640" s="49" t="s">
        <v>39</v>
      </c>
      <c r="C640" s="50" t="s">
        <v>1145</v>
      </c>
      <c r="D640" s="167" t="s">
        <v>204</v>
      </c>
      <c r="E640" s="54"/>
      <c r="F640" s="49" t="s">
        <v>32</v>
      </c>
      <c r="G640" s="48" t="s">
        <v>27</v>
      </c>
      <c r="H640" s="50" t="s">
        <v>1146</v>
      </c>
      <c r="I640" s="167" t="s">
        <v>204</v>
      </c>
    </row>
    <row r="641" spans="1:9" ht="12.75">
      <c r="A641" s="48" t="s">
        <v>170</v>
      </c>
      <c r="B641" s="49" t="s">
        <v>77</v>
      </c>
      <c r="C641" s="50" t="s">
        <v>1147</v>
      </c>
      <c r="D641" s="167" t="s">
        <v>204</v>
      </c>
      <c r="E641" s="54"/>
      <c r="F641" s="48" t="s">
        <v>27</v>
      </c>
      <c r="G641" s="49" t="s">
        <v>39</v>
      </c>
      <c r="H641" s="50" t="s">
        <v>1148</v>
      </c>
      <c r="I641" s="54"/>
    </row>
    <row r="643" spans="1:9" ht="12.75">
      <c r="A643" s="207">
        <v>40339</v>
      </c>
      <c r="B643" s="208"/>
      <c r="C643" s="208"/>
      <c r="D643" s="208"/>
      <c r="E643" s="209"/>
      <c r="F643" s="208"/>
      <c r="G643" s="208"/>
      <c r="H643" s="208"/>
      <c r="I643" s="208"/>
    </row>
    <row r="644" spans="1:9" ht="12.75">
      <c r="A644" s="49" t="s">
        <v>32</v>
      </c>
      <c r="B644" s="48" t="s">
        <v>27</v>
      </c>
      <c r="C644" s="50" t="s">
        <v>1154</v>
      </c>
      <c r="D644" s="167" t="s">
        <v>204</v>
      </c>
      <c r="E644" s="54"/>
      <c r="F644" s="48" t="s">
        <v>32</v>
      </c>
      <c r="G644" s="49" t="s">
        <v>170</v>
      </c>
      <c r="H644" s="50" t="s">
        <v>1155</v>
      </c>
      <c r="I644" s="167" t="s">
        <v>204</v>
      </c>
    </row>
    <row r="645" spans="1:9" ht="12.75">
      <c r="A645" s="48" t="s">
        <v>1153</v>
      </c>
      <c r="B645" s="49" t="s">
        <v>32</v>
      </c>
      <c r="C645" s="50" t="s">
        <v>1156</v>
      </c>
      <c r="D645" s="167" t="s">
        <v>204</v>
      </c>
      <c r="E645" s="54"/>
      <c r="F645" s="48" t="s">
        <v>27</v>
      </c>
      <c r="G645" s="49" t="s">
        <v>1020</v>
      </c>
      <c r="H645" s="50" t="s">
        <v>1157</v>
      </c>
      <c r="I645" s="54"/>
    </row>
    <row r="647" spans="1:9" ht="12.75">
      <c r="A647" s="207">
        <v>40352</v>
      </c>
      <c r="B647" s="208"/>
      <c r="C647" s="208"/>
      <c r="D647" s="208"/>
      <c r="E647" s="209"/>
      <c r="F647" s="208"/>
      <c r="G647" s="208"/>
      <c r="H647" s="208"/>
      <c r="I647" s="208"/>
    </row>
    <row r="648" spans="1:9" ht="12.75">
      <c r="A648" s="48" t="s">
        <v>27</v>
      </c>
      <c r="B648" s="49" t="s">
        <v>32</v>
      </c>
      <c r="C648" s="50" t="s">
        <v>1163</v>
      </c>
      <c r="D648" s="167" t="s">
        <v>204</v>
      </c>
      <c r="E648" s="54"/>
      <c r="F648" s="49" t="s">
        <v>545</v>
      </c>
      <c r="G648" s="48" t="s">
        <v>32</v>
      </c>
      <c r="H648" s="50" t="s">
        <v>1164</v>
      </c>
      <c r="I648" s="167" t="s">
        <v>204</v>
      </c>
    </row>
    <row r="649" spans="1:9" ht="12.75">
      <c r="A649" s="49" t="s">
        <v>77</v>
      </c>
      <c r="B649" s="48" t="s">
        <v>170</v>
      </c>
      <c r="C649" s="50" t="s">
        <v>1165</v>
      </c>
      <c r="D649" s="167" t="s">
        <v>204</v>
      </c>
      <c r="E649" s="54"/>
      <c r="F649" s="48" t="s">
        <v>27</v>
      </c>
      <c r="G649" s="49" t="s">
        <v>1020</v>
      </c>
      <c r="H649" s="50" t="s">
        <v>1166</v>
      </c>
      <c r="I649" s="54"/>
    </row>
    <row r="651" spans="1:9" ht="12.75">
      <c r="A651" s="207">
        <v>40360</v>
      </c>
      <c r="B651" s="208"/>
      <c r="C651" s="208"/>
      <c r="D651" s="208"/>
      <c r="E651" s="209"/>
      <c r="F651" s="208"/>
      <c r="G651" s="208"/>
      <c r="H651" s="208"/>
      <c r="I651" s="208"/>
    </row>
    <row r="652" spans="1:9" ht="12.75">
      <c r="A652" s="49" t="s">
        <v>545</v>
      </c>
      <c r="B652" s="48" t="s">
        <v>170</v>
      </c>
      <c r="C652" s="50" t="s">
        <v>1173</v>
      </c>
      <c r="D652" s="167" t="s">
        <v>204</v>
      </c>
      <c r="E652" s="54"/>
      <c r="F652" s="49" t="s">
        <v>77</v>
      </c>
      <c r="G652" s="48" t="s">
        <v>1153</v>
      </c>
      <c r="H652" s="50" t="s">
        <v>1174</v>
      </c>
      <c r="I652" s="167" t="s">
        <v>204</v>
      </c>
    </row>
    <row r="654" spans="1:9" ht="12.75">
      <c r="A654" s="207">
        <v>40367</v>
      </c>
      <c r="B654" s="208"/>
      <c r="C654" s="208"/>
      <c r="D654" s="208"/>
      <c r="E654" s="209"/>
      <c r="F654" s="208"/>
      <c r="G654" s="208"/>
      <c r="H654" s="208"/>
      <c r="I654" s="208"/>
    </row>
    <row r="655" spans="1:9" ht="12.75">
      <c r="A655" s="48" t="s">
        <v>27</v>
      </c>
      <c r="B655" s="49" t="s">
        <v>32</v>
      </c>
      <c r="C655" s="50" t="s">
        <v>1177</v>
      </c>
      <c r="D655" s="167" t="s">
        <v>204</v>
      </c>
      <c r="E655" s="54"/>
      <c r="F655" s="49" t="s">
        <v>728</v>
      </c>
      <c r="G655" s="48" t="s">
        <v>1153</v>
      </c>
      <c r="H655" s="50" t="s">
        <v>1178</v>
      </c>
      <c r="I655" s="167" t="s">
        <v>204</v>
      </c>
    </row>
    <row r="656" spans="1:9" ht="12.75">
      <c r="A656" s="49" t="s">
        <v>1020</v>
      </c>
      <c r="B656" s="48" t="s">
        <v>27</v>
      </c>
      <c r="C656" s="50" t="s">
        <v>1180</v>
      </c>
      <c r="D656" s="167" t="s">
        <v>204</v>
      </c>
      <c r="E656" s="54"/>
      <c r="F656" s="49" t="s">
        <v>1020</v>
      </c>
      <c r="G656" s="48" t="s">
        <v>32</v>
      </c>
      <c r="H656" s="50" t="s">
        <v>1179</v>
      </c>
      <c r="I656" s="54"/>
    </row>
    <row r="658" spans="1:9" ht="12.75">
      <c r="A658" s="207">
        <v>40374</v>
      </c>
      <c r="B658" s="208"/>
      <c r="C658" s="208"/>
      <c r="D658" s="208"/>
      <c r="E658" s="209"/>
      <c r="F658" s="208"/>
      <c r="G658" s="208"/>
      <c r="H658" s="208"/>
      <c r="I658" s="208"/>
    </row>
    <row r="659" spans="1:9" ht="12.75">
      <c r="A659" s="49" t="s">
        <v>27</v>
      </c>
      <c r="B659" s="48" t="s">
        <v>170</v>
      </c>
      <c r="C659" s="50" t="s">
        <v>1186</v>
      </c>
      <c r="D659" s="167" t="s">
        <v>204</v>
      </c>
      <c r="E659" s="54"/>
      <c r="F659" s="48" t="s">
        <v>170</v>
      </c>
      <c r="G659" s="49" t="s">
        <v>545</v>
      </c>
      <c r="H659" s="50" t="s">
        <v>1187</v>
      </c>
      <c r="I659" s="167" t="s">
        <v>204</v>
      </c>
    </row>
    <row r="660" spans="1:9" ht="12.75">
      <c r="A660" s="48" t="s">
        <v>27</v>
      </c>
      <c r="B660" s="49" t="s">
        <v>32</v>
      </c>
      <c r="C660" s="50" t="s">
        <v>1188</v>
      </c>
      <c r="D660" s="167" t="s">
        <v>204</v>
      </c>
      <c r="E660" s="54"/>
      <c r="F660" s="48" t="s">
        <v>32</v>
      </c>
      <c r="G660" s="49" t="s">
        <v>1020</v>
      </c>
      <c r="H660" s="50" t="s">
        <v>1189</v>
      </c>
      <c r="I660" s="54"/>
    </row>
    <row r="661" spans="1:9" ht="12.75">
      <c r="A661" s="48" t="s">
        <v>27</v>
      </c>
      <c r="B661" s="49" t="s">
        <v>545</v>
      </c>
      <c r="C661" s="50" t="s">
        <v>1195</v>
      </c>
      <c r="D661" s="167" t="s">
        <v>204</v>
      </c>
      <c r="E661" s="54"/>
      <c r="F661" s="54"/>
      <c r="G661" s="54"/>
      <c r="H661" s="54"/>
      <c r="I661" s="54"/>
    </row>
    <row r="663" spans="1:9" ht="12.75">
      <c r="A663" s="207">
        <v>40381</v>
      </c>
      <c r="B663" s="208"/>
      <c r="C663" s="208"/>
      <c r="D663" s="208"/>
      <c r="E663" s="209"/>
      <c r="F663" s="208"/>
      <c r="G663" s="208"/>
      <c r="H663" s="208"/>
      <c r="I663" s="208"/>
    </row>
    <row r="664" spans="1:9" ht="12.75">
      <c r="A664" s="48" t="s">
        <v>170</v>
      </c>
      <c r="B664" s="49" t="s">
        <v>32</v>
      </c>
      <c r="C664" s="50" t="s">
        <v>1196</v>
      </c>
      <c r="D664" s="167" t="s">
        <v>204</v>
      </c>
      <c r="E664" s="54"/>
      <c r="F664" s="48" t="s">
        <v>170</v>
      </c>
      <c r="G664" s="49" t="s">
        <v>77</v>
      </c>
      <c r="H664" s="50" t="s">
        <v>1198</v>
      </c>
      <c r="I664" s="167" t="s">
        <v>204</v>
      </c>
    </row>
    <row r="665" spans="1:9" ht="12.75">
      <c r="A665" s="48" t="s">
        <v>170</v>
      </c>
      <c r="B665" s="49" t="s">
        <v>32</v>
      </c>
      <c r="C665" s="50" t="s">
        <v>1197</v>
      </c>
      <c r="D665" s="167" t="s">
        <v>204</v>
      </c>
      <c r="E665" s="54"/>
      <c r="F665" s="49"/>
      <c r="G665" s="49"/>
      <c r="H665" s="50"/>
      <c r="I665" s="54"/>
    </row>
    <row r="667" spans="1:9" ht="12.75">
      <c r="A667" s="207">
        <v>40423</v>
      </c>
      <c r="B667" s="208"/>
      <c r="C667" s="208"/>
      <c r="D667" s="208"/>
      <c r="E667" s="209"/>
      <c r="F667" s="208"/>
      <c r="G667" s="208"/>
      <c r="H667" s="208"/>
      <c r="I667" s="208"/>
    </row>
    <row r="668" spans="1:9" ht="12.75">
      <c r="A668" s="49" t="s">
        <v>27</v>
      </c>
      <c r="B668" s="48" t="s">
        <v>170</v>
      </c>
      <c r="C668" s="50" t="s">
        <v>1216</v>
      </c>
      <c r="D668" s="167" t="s">
        <v>204</v>
      </c>
      <c r="E668" s="54"/>
      <c r="F668" s="49" t="s">
        <v>779</v>
      </c>
      <c r="G668" s="48" t="s">
        <v>101</v>
      </c>
      <c r="H668" s="50" t="s">
        <v>1217</v>
      </c>
      <c r="I668" s="167" t="s">
        <v>204</v>
      </c>
    </row>
    <row r="669" spans="1:9" ht="12.75">
      <c r="A669" s="48" t="s">
        <v>101</v>
      </c>
      <c r="B669" s="49" t="s">
        <v>779</v>
      </c>
      <c r="C669" s="50" t="s">
        <v>1218</v>
      </c>
      <c r="D669" s="167" t="s">
        <v>204</v>
      </c>
      <c r="E669" s="54"/>
      <c r="F669" s="48" t="s">
        <v>39</v>
      </c>
      <c r="G669" s="49" t="s">
        <v>32</v>
      </c>
      <c r="H669" s="50" t="s">
        <v>1219</v>
      </c>
      <c r="I669" s="167" t="s">
        <v>204</v>
      </c>
    </row>
    <row r="670" spans="1:9" ht="12.75">
      <c r="A670" s="48" t="s">
        <v>32</v>
      </c>
      <c r="B670" s="49" t="s">
        <v>39</v>
      </c>
      <c r="C670" s="50" t="s">
        <v>1220</v>
      </c>
      <c r="D670" s="67" t="s">
        <v>204</v>
      </c>
      <c r="E670" s="54"/>
      <c r="F670" s="49" t="s">
        <v>545</v>
      </c>
      <c r="G670" s="48" t="s">
        <v>27</v>
      </c>
      <c r="H670" s="50" t="s">
        <v>1221</v>
      </c>
      <c r="I670" s="67" t="s">
        <v>204</v>
      </c>
    </row>
    <row r="671" spans="1:9" ht="12.75">
      <c r="A671" s="49" t="s">
        <v>27</v>
      </c>
      <c r="B671" s="48" t="s">
        <v>32</v>
      </c>
      <c r="C671" s="50" t="s">
        <v>1136</v>
      </c>
      <c r="D671" s="167" t="s">
        <v>204</v>
      </c>
      <c r="E671" s="54"/>
      <c r="F671" s="49"/>
      <c r="G671" s="49"/>
      <c r="H671" s="49"/>
      <c r="I671" s="167" t="s">
        <v>204</v>
      </c>
    </row>
    <row r="673" spans="1:9" ht="12.75">
      <c r="A673" s="207">
        <v>40429</v>
      </c>
      <c r="B673" s="208"/>
      <c r="C673" s="208"/>
      <c r="D673" s="208"/>
      <c r="E673" s="209"/>
      <c r="F673" s="208"/>
      <c r="G673" s="208"/>
      <c r="H673" s="208"/>
      <c r="I673" s="208"/>
    </row>
    <row r="674" spans="1:9" ht="12.75">
      <c r="A674" s="49" t="s">
        <v>27</v>
      </c>
      <c r="B674" s="48" t="s">
        <v>170</v>
      </c>
      <c r="C674" s="50" t="s">
        <v>1228</v>
      </c>
      <c r="D674" s="167" t="s">
        <v>204</v>
      </c>
      <c r="E674" s="54"/>
      <c r="F674" s="48" t="s">
        <v>32</v>
      </c>
      <c r="G674" s="49" t="s">
        <v>170</v>
      </c>
      <c r="H674" s="50" t="s">
        <v>1229</v>
      </c>
      <c r="I674" s="167" t="s">
        <v>204</v>
      </c>
    </row>
    <row r="675" spans="1:9" ht="12.75">
      <c r="A675" s="49" t="s">
        <v>779</v>
      </c>
      <c r="B675" s="48" t="s">
        <v>32</v>
      </c>
      <c r="C675" s="50" t="s">
        <v>1230</v>
      </c>
      <c r="D675" s="167" t="s">
        <v>204</v>
      </c>
      <c r="E675" s="54"/>
      <c r="F675" s="48" t="s">
        <v>27</v>
      </c>
      <c r="G675" s="49" t="s">
        <v>32</v>
      </c>
      <c r="H675" s="50" t="s">
        <v>1231</v>
      </c>
      <c r="I675" s="167" t="s">
        <v>204</v>
      </c>
    </row>
    <row r="676" spans="1:9" ht="12.75">
      <c r="A676" s="49" t="s">
        <v>779</v>
      </c>
      <c r="B676" s="48" t="s">
        <v>170</v>
      </c>
      <c r="C676" s="50" t="s">
        <v>1232</v>
      </c>
      <c r="D676" s="67" t="s">
        <v>204</v>
      </c>
      <c r="E676" s="54"/>
      <c r="F676" s="49"/>
      <c r="G676" s="49"/>
      <c r="H676" s="50"/>
      <c r="I676" s="67" t="s">
        <v>204</v>
      </c>
    </row>
    <row r="678" spans="1:9" ht="12.75">
      <c r="A678" s="207">
        <v>40436</v>
      </c>
      <c r="B678" s="208"/>
      <c r="C678" s="208"/>
      <c r="D678" s="208"/>
      <c r="E678" s="209"/>
      <c r="F678" s="208"/>
      <c r="G678" s="208"/>
      <c r="H678" s="208"/>
      <c r="I678" s="208"/>
    </row>
    <row r="679" spans="1:9" ht="12.75">
      <c r="A679" s="49" t="s">
        <v>27</v>
      </c>
      <c r="B679" s="48" t="s">
        <v>39</v>
      </c>
      <c r="C679" s="50" t="s">
        <v>1237</v>
      </c>
      <c r="D679" s="167" t="s">
        <v>204</v>
      </c>
      <c r="E679" s="54"/>
      <c r="F679" s="48" t="s">
        <v>32</v>
      </c>
      <c r="G679" s="49" t="s">
        <v>27</v>
      </c>
      <c r="H679" s="50" t="s">
        <v>1242</v>
      </c>
      <c r="I679" s="167" t="s">
        <v>204</v>
      </c>
    </row>
    <row r="680" spans="1:9" ht="12.75">
      <c r="A680" s="48" t="s">
        <v>1239</v>
      </c>
      <c r="B680" s="49" t="s">
        <v>77</v>
      </c>
      <c r="C680" s="50" t="s">
        <v>1240</v>
      </c>
      <c r="D680" s="167" t="s">
        <v>204</v>
      </c>
      <c r="E680" s="54"/>
      <c r="F680" s="48" t="s">
        <v>32</v>
      </c>
      <c r="G680" s="49" t="s">
        <v>77</v>
      </c>
      <c r="H680" s="50" t="s">
        <v>1243</v>
      </c>
      <c r="I680" s="167" t="s">
        <v>204</v>
      </c>
    </row>
    <row r="681" spans="1:9" ht="12.75">
      <c r="A681" s="48" t="s">
        <v>149</v>
      </c>
      <c r="B681" s="195" t="s">
        <v>515</v>
      </c>
      <c r="C681" s="50" t="s">
        <v>1241</v>
      </c>
      <c r="D681" s="67" t="s">
        <v>204</v>
      </c>
      <c r="E681" s="54"/>
      <c r="F681" s="48" t="s">
        <v>170</v>
      </c>
      <c r="G681" s="49" t="s">
        <v>149</v>
      </c>
      <c r="H681" s="50" t="s">
        <v>1244</v>
      </c>
      <c r="I681" s="67" t="s">
        <v>204</v>
      </c>
    </row>
    <row r="682" spans="1:9" ht="12.75">
      <c r="A682" s="49" t="s">
        <v>779</v>
      </c>
      <c r="B682" s="48" t="s">
        <v>1020</v>
      </c>
      <c r="C682" s="50" t="s">
        <v>1238</v>
      </c>
      <c r="D682" s="167" t="s">
        <v>204</v>
      </c>
      <c r="E682" s="54"/>
      <c r="F682" s="49"/>
      <c r="G682" s="49"/>
      <c r="H682" s="49"/>
      <c r="I682" s="167" t="s">
        <v>204</v>
      </c>
    </row>
    <row r="684" spans="1:9" ht="12.75">
      <c r="A684" s="207">
        <v>40444</v>
      </c>
      <c r="B684" s="208"/>
      <c r="C684" s="208"/>
      <c r="D684" s="208"/>
      <c r="E684" s="209"/>
      <c r="F684" s="208"/>
      <c r="G684" s="208"/>
      <c r="H684" s="208"/>
      <c r="I684" s="208"/>
    </row>
    <row r="685" spans="1:9" ht="12.75">
      <c r="A685" s="48" t="s">
        <v>27</v>
      </c>
      <c r="B685" s="49" t="s">
        <v>1020</v>
      </c>
      <c r="C685" s="50" t="s">
        <v>1254</v>
      </c>
      <c r="D685" s="167" t="s">
        <v>204</v>
      </c>
      <c r="E685" s="54"/>
      <c r="F685" s="48" t="s">
        <v>170</v>
      </c>
      <c r="G685" s="49" t="s">
        <v>39</v>
      </c>
      <c r="H685" s="50" t="s">
        <v>1255</v>
      </c>
      <c r="I685" s="167" t="s">
        <v>204</v>
      </c>
    </row>
    <row r="686" spans="1:9" ht="12.75">
      <c r="A686" s="49" t="s">
        <v>1020</v>
      </c>
      <c r="B686" s="48" t="s">
        <v>779</v>
      </c>
      <c r="C686" s="50" t="s">
        <v>1256</v>
      </c>
      <c r="D686" s="167" t="s">
        <v>204</v>
      </c>
      <c r="E686" s="54"/>
      <c r="F686" s="49" t="s">
        <v>545</v>
      </c>
      <c r="G686" s="48" t="s">
        <v>779</v>
      </c>
      <c r="H686" s="50" t="s">
        <v>1257</v>
      </c>
      <c r="I686" s="167" t="s">
        <v>204</v>
      </c>
    </row>
    <row r="687" spans="1:9" ht="12.75">
      <c r="A687" s="49" t="s">
        <v>545</v>
      </c>
      <c r="B687" s="48" t="s">
        <v>27</v>
      </c>
      <c r="C687" s="50" t="s">
        <v>1258</v>
      </c>
      <c r="D687" s="67" t="s">
        <v>204</v>
      </c>
      <c r="E687" s="54"/>
      <c r="F687" s="49"/>
      <c r="G687" s="49"/>
      <c r="H687" s="50"/>
      <c r="I687" s="67" t="s">
        <v>204</v>
      </c>
    </row>
    <row r="689" spans="1:9" ht="12.75">
      <c r="A689" s="207">
        <v>40451</v>
      </c>
      <c r="B689" s="208"/>
      <c r="C689" s="208"/>
      <c r="D689" s="208"/>
      <c r="E689" s="209"/>
      <c r="F689" s="208"/>
      <c r="G689" s="208"/>
      <c r="H689" s="208"/>
      <c r="I689" s="208"/>
    </row>
    <row r="690" spans="1:9" ht="12.75">
      <c r="A690" s="48" t="s">
        <v>1153</v>
      </c>
      <c r="B690" s="49" t="s">
        <v>170</v>
      </c>
      <c r="C690" s="50" t="s">
        <v>1266</v>
      </c>
      <c r="D690" s="167" t="s">
        <v>204</v>
      </c>
      <c r="E690" s="54"/>
      <c r="F690" s="49" t="s">
        <v>27</v>
      </c>
      <c r="G690" s="48" t="s">
        <v>1153</v>
      </c>
      <c r="H690" s="50" t="s">
        <v>1265</v>
      </c>
      <c r="I690" s="167" t="s">
        <v>204</v>
      </c>
    </row>
    <row r="692" spans="1:9" ht="12.75">
      <c r="A692" s="207">
        <v>40458</v>
      </c>
      <c r="B692" s="208"/>
      <c r="C692" s="208"/>
      <c r="D692" s="208"/>
      <c r="E692" s="209"/>
      <c r="F692" s="208"/>
      <c r="G692" s="208"/>
      <c r="H692" s="208"/>
      <c r="I692" s="208"/>
    </row>
    <row r="693" spans="1:9" ht="12.75">
      <c r="A693" s="49" t="s">
        <v>27</v>
      </c>
      <c r="B693" s="48" t="s">
        <v>170</v>
      </c>
      <c r="C693" s="50" t="s">
        <v>1279</v>
      </c>
      <c r="D693" s="167" t="s">
        <v>204</v>
      </c>
      <c r="E693" s="54"/>
      <c r="F693" s="48" t="s">
        <v>32</v>
      </c>
      <c r="G693" s="49" t="s">
        <v>39</v>
      </c>
      <c r="H693" s="50" t="s">
        <v>1280</v>
      </c>
      <c r="I693" s="167" t="s">
        <v>204</v>
      </c>
    </row>
    <row r="694" spans="1:9" ht="12.75">
      <c r="A694" s="48" t="s">
        <v>32</v>
      </c>
      <c r="B694" s="49" t="s">
        <v>27</v>
      </c>
      <c r="C694" s="50" t="s">
        <v>176</v>
      </c>
      <c r="D694" s="167" t="s">
        <v>204</v>
      </c>
      <c r="E694" s="54"/>
      <c r="F694" s="49" t="s">
        <v>1020</v>
      </c>
      <c r="G694" s="48" t="s">
        <v>515</v>
      </c>
      <c r="H694" s="50" t="s">
        <v>1281</v>
      </c>
      <c r="I694" s="54"/>
    </row>
    <row r="696" spans="1:9" ht="12.75">
      <c r="A696" s="207">
        <v>40460</v>
      </c>
      <c r="B696" s="208"/>
      <c r="C696" s="208"/>
      <c r="D696" s="208"/>
      <c r="E696" s="209"/>
      <c r="F696" s="208"/>
      <c r="G696" s="208"/>
      <c r="H696" s="208"/>
      <c r="I696" s="208"/>
    </row>
    <row r="697" spans="1:9" ht="12.75">
      <c r="A697" s="48" t="s">
        <v>27</v>
      </c>
      <c r="B697" s="49" t="s">
        <v>545</v>
      </c>
      <c r="C697" s="50" t="s">
        <v>1282</v>
      </c>
      <c r="D697" s="167" t="s">
        <v>204</v>
      </c>
      <c r="E697" s="54"/>
      <c r="F697" s="48" t="s">
        <v>170</v>
      </c>
      <c r="G697" s="49" t="s">
        <v>32</v>
      </c>
      <c r="H697" s="50" t="s">
        <v>1283</v>
      </c>
      <c r="I697" s="167" t="s">
        <v>204</v>
      </c>
    </row>
    <row r="698" spans="1:9" ht="12.75">
      <c r="A698" s="49" t="s">
        <v>545</v>
      </c>
      <c r="B698" s="48" t="s">
        <v>32</v>
      </c>
      <c r="C698" s="50" t="s">
        <v>1284</v>
      </c>
      <c r="D698" s="167" t="s">
        <v>204</v>
      </c>
      <c r="E698" s="54"/>
      <c r="F698" s="48" t="s">
        <v>44</v>
      </c>
      <c r="G698" s="49" t="s">
        <v>27</v>
      </c>
      <c r="H698" s="50" t="s">
        <v>1285</v>
      </c>
      <c r="I698" s="167" t="s">
        <v>204</v>
      </c>
    </row>
    <row r="699" spans="1:9" ht="12.75">
      <c r="A699" s="49" t="s">
        <v>44</v>
      </c>
      <c r="B699" s="48" t="s">
        <v>170</v>
      </c>
      <c r="C699" s="50" t="s">
        <v>1286</v>
      </c>
      <c r="D699" s="67" t="s">
        <v>204</v>
      </c>
      <c r="E699" s="54"/>
      <c r="F699" s="49" t="s">
        <v>170</v>
      </c>
      <c r="G699" s="48" t="s">
        <v>44</v>
      </c>
      <c r="H699" s="50" t="s">
        <v>1287</v>
      </c>
      <c r="I699" s="67" t="s">
        <v>204</v>
      </c>
    </row>
    <row r="701" spans="1:9" ht="12.75">
      <c r="A701" s="207">
        <v>40465</v>
      </c>
      <c r="B701" s="208"/>
      <c r="C701" s="208"/>
      <c r="D701" s="208"/>
      <c r="E701" s="209"/>
      <c r="F701" s="208"/>
      <c r="G701" s="208"/>
      <c r="H701" s="208"/>
      <c r="I701" s="208"/>
    </row>
    <row r="702" spans="1:9" ht="12.75">
      <c r="A702" s="48" t="s">
        <v>27</v>
      </c>
      <c r="B702" s="49" t="s">
        <v>32</v>
      </c>
      <c r="C702" s="50" t="s">
        <v>1293</v>
      </c>
      <c r="D702" s="167" t="s">
        <v>204</v>
      </c>
      <c r="E702" s="54"/>
      <c r="F702" s="49" t="s">
        <v>1020</v>
      </c>
      <c r="G702" s="48" t="s">
        <v>27</v>
      </c>
      <c r="H702" s="50" t="s">
        <v>1294</v>
      </c>
      <c r="I702" s="167" t="s">
        <v>204</v>
      </c>
    </row>
    <row r="703" spans="1:9" ht="12.75">
      <c r="A703" s="48" t="s">
        <v>1153</v>
      </c>
      <c r="B703" s="49" t="s">
        <v>32</v>
      </c>
      <c r="C703" s="50" t="s">
        <v>1295</v>
      </c>
      <c r="D703" s="167" t="s">
        <v>204</v>
      </c>
      <c r="E703" s="54"/>
      <c r="F703" s="48" t="s">
        <v>32</v>
      </c>
      <c r="G703" s="49" t="s">
        <v>545</v>
      </c>
      <c r="H703" s="50" t="s">
        <v>1296</v>
      </c>
      <c r="I703" s="167" t="s">
        <v>204</v>
      </c>
    </row>
    <row r="705" spans="1:9" ht="12.75">
      <c r="A705" s="207">
        <v>40472</v>
      </c>
      <c r="B705" s="208"/>
      <c r="C705" s="208"/>
      <c r="D705" s="208"/>
      <c r="E705" s="209"/>
      <c r="F705" s="208"/>
      <c r="G705" s="208"/>
      <c r="H705" s="208"/>
      <c r="I705" s="208"/>
    </row>
    <row r="706" spans="1:9" ht="12.75">
      <c r="A706" s="48" t="s">
        <v>27</v>
      </c>
      <c r="B706" s="49" t="s">
        <v>32</v>
      </c>
      <c r="C706" s="50" t="s">
        <v>1298</v>
      </c>
      <c r="D706" s="167" t="s">
        <v>204</v>
      </c>
      <c r="E706" s="54"/>
      <c r="F706" s="48" t="s">
        <v>1153</v>
      </c>
      <c r="G706" s="49" t="s">
        <v>1020</v>
      </c>
      <c r="H706" s="50" t="s">
        <v>1300</v>
      </c>
      <c r="I706" s="167" t="s">
        <v>204</v>
      </c>
    </row>
    <row r="707" spans="1:9" ht="12.75">
      <c r="A707" s="49" t="s">
        <v>32</v>
      </c>
      <c r="B707" s="48" t="s">
        <v>1153</v>
      </c>
      <c r="C707" s="50" t="s">
        <v>1299</v>
      </c>
      <c r="D707" s="167" t="s">
        <v>204</v>
      </c>
      <c r="E707" s="54"/>
      <c r="F707" s="48" t="s">
        <v>27</v>
      </c>
      <c r="G707" s="49" t="s">
        <v>32</v>
      </c>
      <c r="H707" s="50" t="s">
        <v>1301</v>
      </c>
      <c r="I707" s="167" t="s">
        <v>204</v>
      </c>
    </row>
    <row r="709" spans="1:9" ht="12.75">
      <c r="A709" s="207">
        <v>40485</v>
      </c>
      <c r="B709" s="208"/>
      <c r="C709" s="208"/>
      <c r="D709" s="208"/>
      <c r="E709" s="209"/>
      <c r="F709" s="208"/>
      <c r="G709" s="208"/>
      <c r="H709" s="208"/>
      <c r="I709" s="208"/>
    </row>
    <row r="710" spans="1:9" ht="12.75">
      <c r="A710" s="49" t="s">
        <v>1020</v>
      </c>
      <c r="B710" s="48" t="s">
        <v>39</v>
      </c>
      <c r="C710" s="50" t="s">
        <v>1313</v>
      </c>
      <c r="D710" s="167" t="s">
        <v>204</v>
      </c>
      <c r="E710" s="54"/>
      <c r="F710" s="48" t="s">
        <v>170</v>
      </c>
      <c r="G710" s="49" t="s">
        <v>27</v>
      </c>
      <c r="H710" s="50" t="s">
        <v>1314</v>
      </c>
      <c r="I710" s="167" t="s">
        <v>204</v>
      </c>
    </row>
    <row r="711" spans="1:9" ht="12.75">
      <c r="A711" s="48" t="s">
        <v>27</v>
      </c>
      <c r="B711" s="49" t="s">
        <v>545</v>
      </c>
      <c r="C711" s="50" t="s">
        <v>1315</v>
      </c>
      <c r="D711" s="167" t="s">
        <v>204</v>
      </c>
      <c r="E711" s="54"/>
      <c r="F711" s="48" t="s">
        <v>32</v>
      </c>
      <c r="G711" s="49" t="s">
        <v>1020</v>
      </c>
      <c r="H711" s="50" t="s">
        <v>1316</v>
      </c>
      <c r="I711" s="167" t="s">
        <v>204</v>
      </c>
    </row>
    <row r="712" spans="1:9" ht="12.75">
      <c r="A712" s="48" t="s">
        <v>170</v>
      </c>
      <c r="B712" s="49" t="s">
        <v>545</v>
      </c>
      <c r="C712" s="50" t="s">
        <v>1317</v>
      </c>
      <c r="D712" s="67" t="s">
        <v>204</v>
      </c>
      <c r="E712" s="54"/>
      <c r="F712" s="48" t="s">
        <v>170</v>
      </c>
      <c r="G712" s="49" t="s">
        <v>32</v>
      </c>
      <c r="H712" s="50" t="s">
        <v>1318</v>
      </c>
      <c r="I712" s="67" t="s">
        <v>204</v>
      </c>
    </row>
    <row r="713" spans="1:9" ht="12.75">
      <c r="A713" s="48" t="s">
        <v>32</v>
      </c>
      <c r="B713" s="49" t="s">
        <v>545</v>
      </c>
      <c r="C713" s="50" t="s">
        <v>1319</v>
      </c>
      <c r="D713" s="167" t="s">
        <v>204</v>
      </c>
      <c r="E713" s="54"/>
      <c r="F713" s="49" t="s">
        <v>32</v>
      </c>
      <c r="G713" s="48" t="s">
        <v>27</v>
      </c>
      <c r="H713" s="50" t="s">
        <v>1320</v>
      </c>
      <c r="I713" s="167" t="s">
        <v>204</v>
      </c>
    </row>
    <row r="715" spans="1:9" ht="12.75">
      <c r="A715" s="207">
        <v>40493</v>
      </c>
      <c r="B715" s="208"/>
      <c r="C715" s="208"/>
      <c r="D715" s="208"/>
      <c r="E715" s="209"/>
      <c r="F715" s="208"/>
      <c r="G715" s="208"/>
      <c r="H715" s="208"/>
      <c r="I715" s="208"/>
    </row>
    <row r="716" spans="1:9" ht="12.75">
      <c r="A716" s="49" t="s">
        <v>1020</v>
      </c>
      <c r="B716" s="48" t="s">
        <v>170</v>
      </c>
      <c r="C716" s="50" t="s">
        <v>1327</v>
      </c>
      <c r="D716" s="167" t="s">
        <v>204</v>
      </c>
      <c r="E716" s="54"/>
      <c r="F716" s="49" t="s">
        <v>545</v>
      </c>
      <c r="G716" s="48" t="s">
        <v>27</v>
      </c>
      <c r="H716" s="50" t="s">
        <v>1328</v>
      </c>
      <c r="I716" s="167" t="s">
        <v>204</v>
      </c>
    </row>
    <row r="717" spans="1:9" ht="12.75">
      <c r="A717" s="49" t="s">
        <v>77</v>
      </c>
      <c r="B717" s="48" t="s">
        <v>32</v>
      </c>
      <c r="C717" s="50" t="s">
        <v>1329</v>
      </c>
      <c r="D717" s="167" t="s">
        <v>204</v>
      </c>
      <c r="E717" s="54"/>
      <c r="F717" s="48" t="s">
        <v>32</v>
      </c>
      <c r="G717" s="49" t="s">
        <v>27</v>
      </c>
      <c r="H717" s="50" t="s">
        <v>1330</v>
      </c>
      <c r="I717" s="167" t="s">
        <v>204</v>
      </c>
    </row>
    <row r="718" spans="1:9" ht="12.75">
      <c r="A718" s="48" t="s">
        <v>1153</v>
      </c>
      <c r="B718" s="49" t="s">
        <v>1020</v>
      </c>
      <c r="C718" s="50" t="s">
        <v>1331</v>
      </c>
      <c r="D718" s="67" t="s">
        <v>204</v>
      </c>
      <c r="E718" s="54"/>
      <c r="F718" s="54"/>
      <c r="G718" s="54"/>
      <c r="H718" s="54"/>
      <c r="I718" s="67" t="s">
        <v>204</v>
      </c>
    </row>
    <row r="720" spans="1:9" ht="12.75">
      <c r="A720" s="207">
        <v>40499</v>
      </c>
      <c r="B720" s="208"/>
      <c r="C720" s="208"/>
      <c r="D720" s="208"/>
      <c r="E720" s="209"/>
      <c r="F720" s="208"/>
      <c r="G720" s="208"/>
      <c r="H720" s="208"/>
      <c r="I720" s="208"/>
    </row>
    <row r="721" spans="1:9" ht="12.75">
      <c r="A721" s="48" t="s">
        <v>170</v>
      </c>
      <c r="B721" s="49" t="s">
        <v>39</v>
      </c>
      <c r="C721" s="50" t="s">
        <v>1339</v>
      </c>
      <c r="D721" s="167" t="s">
        <v>204</v>
      </c>
      <c r="E721" s="54"/>
      <c r="F721" s="49" t="s">
        <v>1020</v>
      </c>
      <c r="G721" s="48" t="s">
        <v>27</v>
      </c>
      <c r="H721" s="50" t="s">
        <v>1340</v>
      </c>
      <c r="I721" s="167" t="s">
        <v>204</v>
      </c>
    </row>
    <row r="722" spans="1:9" ht="12.75">
      <c r="A722" s="48" t="s">
        <v>27</v>
      </c>
      <c r="B722" s="49" t="s">
        <v>32</v>
      </c>
      <c r="C722" s="50" t="s">
        <v>1341</v>
      </c>
      <c r="D722" s="167" t="s">
        <v>204</v>
      </c>
      <c r="E722" s="54"/>
      <c r="F722" s="48" t="s">
        <v>32</v>
      </c>
      <c r="G722" s="49" t="s">
        <v>545</v>
      </c>
      <c r="H722" s="50" t="s">
        <v>1338</v>
      </c>
      <c r="I722" s="167" t="s">
        <v>204</v>
      </c>
    </row>
    <row r="723" spans="1:9" ht="12.75">
      <c r="A723" s="48" t="s">
        <v>1153</v>
      </c>
      <c r="B723" s="49" t="s">
        <v>1020</v>
      </c>
      <c r="C723" s="50" t="s">
        <v>1342</v>
      </c>
      <c r="D723" s="67" t="s">
        <v>204</v>
      </c>
      <c r="E723" s="54"/>
      <c r="F723" s="54"/>
      <c r="G723" s="54"/>
      <c r="H723" s="54"/>
      <c r="I723" s="67" t="s">
        <v>204</v>
      </c>
    </row>
    <row r="725" spans="1:9" ht="12.75">
      <c r="A725" s="207">
        <v>40507</v>
      </c>
      <c r="B725" s="208"/>
      <c r="C725" s="208"/>
      <c r="D725" s="208"/>
      <c r="E725" s="209"/>
      <c r="F725" s="208"/>
      <c r="G725" s="208"/>
      <c r="H725" s="208"/>
      <c r="I725" s="208"/>
    </row>
    <row r="726" spans="1:9" ht="12.75">
      <c r="A726" s="48" t="s">
        <v>170</v>
      </c>
      <c r="B726" s="49" t="s">
        <v>545</v>
      </c>
      <c r="C726" s="50" t="s">
        <v>1348</v>
      </c>
      <c r="D726" s="167" t="s">
        <v>204</v>
      </c>
      <c r="E726" s="54"/>
      <c r="F726" s="48" t="s">
        <v>170</v>
      </c>
      <c r="G726" s="49" t="s">
        <v>27</v>
      </c>
      <c r="H726" s="50" t="s">
        <v>1067</v>
      </c>
      <c r="I726" s="167" t="s">
        <v>204</v>
      </c>
    </row>
    <row r="727" spans="1:9" ht="12.75">
      <c r="A727" s="48" t="s">
        <v>27</v>
      </c>
      <c r="B727" s="49" t="s">
        <v>32</v>
      </c>
      <c r="C727" s="50" t="s">
        <v>1349</v>
      </c>
      <c r="D727" s="167" t="s">
        <v>204</v>
      </c>
      <c r="E727" s="54"/>
      <c r="F727" s="48" t="s">
        <v>32</v>
      </c>
      <c r="G727" s="49" t="s">
        <v>545</v>
      </c>
      <c r="H727" s="50" t="s">
        <v>1345</v>
      </c>
      <c r="I727" s="167" t="s">
        <v>204</v>
      </c>
    </row>
    <row r="728" spans="1:9" ht="12.75">
      <c r="A728" s="48" t="s">
        <v>1346</v>
      </c>
      <c r="B728" s="49" t="s">
        <v>515</v>
      </c>
      <c r="C728" s="50" t="s">
        <v>1347</v>
      </c>
      <c r="D728" s="67" t="s">
        <v>204</v>
      </c>
      <c r="E728" s="54"/>
      <c r="F728" s="54"/>
      <c r="G728" s="54"/>
      <c r="H728" s="54"/>
      <c r="I728" s="67" t="s">
        <v>204</v>
      </c>
    </row>
    <row r="733" spans="1:9" ht="12.75">
      <c r="A733" s="207">
        <v>40521</v>
      </c>
      <c r="B733" s="208"/>
      <c r="C733" s="208"/>
      <c r="D733" s="208"/>
      <c r="E733" s="209"/>
      <c r="F733" s="208"/>
      <c r="G733" s="208"/>
      <c r="H733" s="208"/>
      <c r="I733" s="208"/>
    </row>
    <row r="734" spans="1:9" ht="12.75">
      <c r="A734" s="49" t="s">
        <v>545</v>
      </c>
      <c r="B734" s="48" t="s">
        <v>32</v>
      </c>
      <c r="C734" s="50" t="s">
        <v>1378</v>
      </c>
      <c r="D734" s="167" t="s">
        <v>204</v>
      </c>
      <c r="E734" s="54"/>
      <c r="F734" s="48" t="s">
        <v>170</v>
      </c>
      <c r="G734" s="49" t="s">
        <v>27</v>
      </c>
      <c r="H734" s="50" t="s">
        <v>1375</v>
      </c>
      <c r="I734" s="167" t="s">
        <v>204</v>
      </c>
    </row>
    <row r="735" spans="1:9" ht="12.75">
      <c r="A735" s="49" t="s">
        <v>27</v>
      </c>
      <c r="B735" s="48" t="s">
        <v>1153</v>
      </c>
      <c r="C735" s="50" t="s">
        <v>1377</v>
      </c>
      <c r="D735" s="167" t="s">
        <v>204</v>
      </c>
      <c r="E735" s="54"/>
      <c r="F735" s="48" t="s">
        <v>27</v>
      </c>
      <c r="G735" s="49" t="s">
        <v>32</v>
      </c>
      <c r="H735" s="50" t="s">
        <v>1380</v>
      </c>
      <c r="I735" s="167" t="s">
        <v>204</v>
      </c>
    </row>
    <row r="736" spans="1:9" ht="12.75">
      <c r="A736" s="48" t="s">
        <v>1153</v>
      </c>
      <c r="B736" s="49" t="s">
        <v>515</v>
      </c>
      <c r="C736" s="50" t="s">
        <v>1376</v>
      </c>
      <c r="D736" s="67" t="s">
        <v>204</v>
      </c>
      <c r="E736" s="54"/>
      <c r="F736" s="49" t="s">
        <v>515</v>
      </c>
      <c r="G736" s="48" t="s">
        <v>32</v>
      </c>
      <c r="H736" s="50" t="s">
        <v>1379</v>
      </c>
      <c r="I736" s="67" t="s">
        <v>204</v>
      </c>
    </row>
    <row r="738" spans="1:9" ht="12.75">
      <c r="A738" s="207">
        <v>40528</v>
      </c>
      <c r="B738" s="208"/>
      <c r="C738" s="208"/>
      <c r="D738" s="208"/>
      <c r="E738" s="209"/>
      <c r="F738" s="208"/>
      <c r="G738" s="208"/>
      <c r="H738" s="208"/>
      <c r="I738" s="208"/>
    </row>
    <row r="739" spans="1:9" ht="12.75">
      <c r="A739" s="49" t="s">
        <v>1020</v>
      </c>
      <c r="B739" s="48" t="s">
        <v>32</v>
      </c>
      <c r="C739" s="50" t="s">
        <v>1385</v>
      </c>
      <c r="D739" s="167" t="s">
        <v>204</v>
      </c>
      <c r="E739" s="54"/>
      <c r="F739" s="48" t="s">
        <v>170</v>
      </c>
      <c r="G739" s="49" t="s">
        <v>545</v>
      </c>
      <c r="H739" s="50" t="s">
        <v>1386</v>
      </c>
      <c r="I739" s="167" t="s">
        <v>204</v>
      </c>
    </row>
    <row r="740" spans="1:9" ht="12.75">
      <c r="A740" s="49" t="s">
        <v>32</v>
      </c>
      <c r="B740" s="48" t="s">
        <v>27</v>
      </c>
      <c r="C740" s="50" t="s">
        <v>1387</v>
      </c>
      <c r="D740" s="167" t="s">
        <v>204</v>
      </c>
      <c r="E740" s="54"/>
      <c r="F740" s="48" t="s">
        <v>1153</v>
      </c>
      <c r="G740" s="49" t="s">
        <v>32</v>
      </c>
      <c r="H740" s="50" t="s">
        <v>1388</v>
      </c>
      <c r="I740" s="167" t="s">
        <v>204</v>
      </c>
    </row>
    <row r="741" spans="1:9" ht="12.75">
      <c r="A741" s="49" t="s">
        <v>1020</v>
      </c>
      <c r="B741" s="48" t="s">
        <v>27</v>
      </c>
      <c r="C741" s="50" t="s">
        <v>1389</v>
      </c>
      <c r="D741" s="67" t="s">
        <v>204</v>
      </c>
      <c r="E741" s="54"/>
      <c r="F741" s="54"/>
      <c r="G741" s="54"/>
      <c r="H741" s="54"/>
      <c r="I741" s="67" t="s">
        <v>204</v>
      </c>
    </row>
    <row r="743" spans="1:9" ht="12.75">
      <c r="A743" s="207">
        <v>40542</v>
      </c>
      <c r="B743" s="208"/>
      <c r="C743" s="208"/>
      <c r="D743" s="208"/>
      <c r="E743" s="209"/>
      <c r="F743" s="208"/>
      <c r="G743" s="208"/>
      <c r="H743" s="208"/>
      <c r="I743" s="208"/>
    </row>
    <row r="744" spans="1:9" ht="12.75">
      <c r="A744" s="48" t="s">
        <v>32</v>
      </c>
      <c r="B744" s="49" t="s">
        <v>779</v>
      </c>
      <c r="C744" s="50" t="s">
        <v>1395</v>
      </c>
      <c r="D744" s="167" t="s">
        <v>204</v>
      </c>
      <c r="E744" s="54"/>
      <c r="F744" s="49" t="s">
        <v>545</v>
      </c>
      <c r="G744" s="48" t="s">
        <v>170</v>
      </c>
      <c r="H744" s="50" t="s">
        <v>1396</v>
      </c>
      <c r="I744" s="167" t="s">
        <v>204</v>
      </c>
    </row>
    <row r="745" spans="1:9" ht="12.75">
      <c r="A745" s="48" t="s">
        <v>32</v>
      </c>
      <c r="B745" s="49" t="s">
        <v>545</v>
      </c>
      <c r="C745" s="50" t="s">
        <v>1397</v>
      </c>
      <c r="D745" s="167" t="s">
        <v>204</v>
      </c>
      <c r="E745" s="54"/>
      <c r="F745" s="48" t="s">
        <v>170</v>
      </c>
      <c r="G745" s="49" t="s">
        <v>111</v>
      </c>
      <c r="H745" s="50" t="s">
        <v>1398</v>
      </c>
      <c r="I745" s="167" t="s">
        <v>204</v>
      </c>
    </row>
    <row r="746" spans="1:9" ht="12.75">
      <c r="A746" s="49" t="s">
        <v>515</v>
      </c>
      <c r="B746" s="48" t="s">
        <v>27</v>
      </c>
      <c r="C746" s="50" t="s">
        <v>1399</v>
      </c>
      <c r="D746" s="67" t="s">
        <v>204</v>
      </c>
      <c r="E746" s="54"/>
      <c r="F746" s="49" t="s">
        <v>1020</v>
      </c>
      <c r="G746" s="48" t="s">
        <v>779</v>
      </c>
      <c r="H746" s="50" t="s">
        <v>1400</v>
      </c>
      <c r="I746" s="67" t="s">
        <v>204</v>
      </c>
    </row>
    <row r="747" spans="1:9" ht="12.75">
      <c r="A747" s="49" t="s">
        <v>545</v>
      </c>
      <c r="B747" s="48" t="s">
        <v>27</v>
      </c>
      <c r="C747" s="50" t="s">
        <v>1401</v>
      </c>
      <c r="D747" s="167" t="s">
        <v>204</v>
      </c>
      <c r="E747" s="54"/>
      <c r="F747" s="49" t="s">
        <v>1346</v>
      </c>
      <c r="G747" s="48" t="s">
        <v>32</v>
      </c>
      <c r="H747" s="50" t="s">
        <v>1402</v>
      </c>
      <c r="I747" s="167" t="s">
        <v>204</v>
      </c>
    </row>
    <row r="748" spans="1:9" ht="12.75">
      <c r="A748" s="48" t="s">
        <v>1346</v>
      </c>
      <c r="B748" s="49" t="s">
        <v>1020</v>
      </c>
      <c r="C748" s="50" t="s">
        <v>1403</v>
      </c>
      <c r="D748" s="67" t="s">
        <v>204</v>
      </c>
      <c r="E748" s="54"/>
      <c r="F748" s="48" t="s">
        <v>111</v>
      </c>
      <c r="G748" s="49" t="s">
        <v>515</v>
      </c>
      <c r="H748" s="50" t="s">
        <v>1411</v>
      </c>
      <c r="I748" s="67" t="s">
        <v>204</v>
      </c>
    </row>
    <row r="749" spans="1:9" ht="12.75">
      <c r="A749" s="49" t="s">
        <v>779</v>
      </c>
      <c r="B749" s="48" t="s">
        <v>111</v>
      </c>
      <c r="C749" s="50" t="s">
        <v>1414</v>
      </c>
      <c r="D749" s="67" t="s">
        <v>204</v>
      </c>
      <c r="E749" s="54"/>
      <c r="F749" s="54"/>
      <c r="G749" s="54"/>
      <c r="H749" s="54"/>
      <c r="I749" s="54"/>
    </row>
    <row r="751" spans="1:9" ht="12.75">
      <c r="A751" s="207">
        <v>40556</v>
      </c>
      <c r="B751" s="208"/>
      <c r="C751" s="208"/>
      <c r="D751" s="208"/>
      <c r="E751" s="209"/>
      <c r="F751" s="208"/>
      <c r="G751" s="208"/>
      <c r="H751" s="208"/>
      <c r="I751" s="208"/>
    </row>
    <row r="752" spans="1:9" ht="12.75">
      <c r="A752" s="48" t="s">
        <v>170</v>
      </c>
      <c r="B752" s="49" t="s">
        <v>1020</v>
      </c>
      <c r="C752" s="50" t="s">
        <v>1417</v>
      </c>
      <c r="D752" s="167" t="s">
        <v>204</v>
      </c>
      <c r="E752" s="54"/>
      <c r="F752" s="49" t="s">
        <v>545</v>
      </c>
      <c r="G752" s="48" t="s">
        <v>170</v>
      </c>
      <c r="H752" s="50" t="s">
        <v>1418</v>
      </c>
      <c r="I752" s="167" t="s">
        <v>204</v>
      </c>
    </row>
    <row r="753" spans="1:9" ht="12.75">
      <c r="A753" s="48" t="s">
        <v>77</v>
      </c>
      <c r="B753" s="49" t="s">
        <v>515</v>
      </c>
      <c r="C753" s="50" t="s">
        <v>1420</v>
      </c>
      <c r="D753" s="167" t="s">
        <v>204</v>
      </c>
      <c r="E753" s="54"/>
      <c r="F753" s="49" t="s">
        <v>545</v>
      </c>
      <c r="G753" s="48" t="s">
        <v>32</v>
      </c>
      <c r="H753" s="50" t="s">
        <v>1419</v>
      </c>
      <c r="I753" s="167" t="s">
        <v>204</v>
      </c>
    </row>
    <row r="754" spans="1:9" ht="12.75">
      <c r="A754" s="48" t="s">
        <v>32</v>
      </c>
      <c r="B754" s="49" t="s">
        <v>1020</v>
      </c>
      <c r="C754" s="50" t="s">
        <v>1421</v>
      </c>
      <c r="D754" s="49"/>
      <c r="E754" s="54"/>
      <c r="F754" s="54"/>
      <c r="G754" s="54"/>
      <c r="H754" s="54"/>
      <c r="I754" s="67" t="s">
        <v>204</v>
      </c>
    </row>
    <row r="756" spans="1:9" ht="12.75">
      <c r="A756" s="207">
        <v>40563</v>
      </c>
      <c r="B756" s="208"/>
      <c r="C756" s="208"/>
      <c r="D756" s="208"/>
      <c r="E756" s="209"/>
      <c r="F756" s="208"/>
      <c r="G756" s="208"/>
      <c r="H756" s="208"/>
      <c r="I756" s="208"/>
    </row>
    <row r="757" spans="1:9" ht="12.75">
      <c r="A757" s="48" t="s">
        <v>27</v>
      </c>
      <c r="B757" s="49" t="s">
        <v>1020</v>
      </c>
      <c r="C757" s="50" t="s">
        <v>1427</v>
      </c>
      <c r="D757" s="167" t="s">
        <v>204</v>
      </c>
      <c r="E757" s="54"/>
      <c r="F757" s="48" t="s">
        <v>170</v>
      </c>
      <c r="G757" s="49" t="s">
        <v>32</v>
      </c>
      <c r="H757" s="50" t="s">
        <v>1428</v>
      </c>
      <c r="I757" s="167" t="s">
        <v>204</v>
      </c>
    </row>
    <row r="758" spans="1:9" ht="12.75">
      <c r="A758" s="48" t="s">
        <v>27</v>
      </c>
      <c r="B758" s="49" t="s">
        <v>32</v>
      </c>
      <c r="C758" s="50" t="s">
        <v>1429</v>
      </c>
      <c r="D758" s="167" t="s">
        <v>204</v>
      </c>
      <c r="E758" s="54"/>
      <c r="F758" s="54"/>
      <c r="G758" s="54"/>
      <c r="H758" s="54"/>
      <c r="I758" s="167" t="s">
        <v>204</v>
      </c>
    </row>
    <row r="760" spans="1:9" ht="12.75">
      <c r="A760" s="207">
        <v>40570</v>
      </c>
      <c r="B760" s="208"/>
      <c r="C760" s="208"/>
      <c r="D760" s="208"/>
      <c r="E760" s="209"/>
      <c r="F760" s="208"/>
      <c r="G760" s="208"/>
      <c r="H760" s="208"/>
      <c r="I760" s="208"/>
    </row>
    <row r="761" spans="1:9" ht="12.75">
      <c r="A761" s="49" t="s">
        <v>32</v>
      </c>
      <c r="B761" s="48" t="s">
        <v>170</v>
      </c>
      <c r="C761" s="50" t="s">
        <v>1432</v>
      </c>
      <c r="D761" s="167" t="s">
        <v>204</v>
      </c>
      <c r="E761" s="54"/>
      <c r="F761" s="48" t="s">
        <v>170</v>
      </c>
      <c r="G761" s="49" t="s">
        <v>1020</v>
      </c>
      <c r="H761" s="50" t="s">
        <v>1433</v>
      </c>
      <c r="I761" s="167" t="s">
        <v>204</v>
      </c>
    </row>
    <row r="762" spans="1:9" ht="12.75">
      <c r="A762" s="49" t="s">
        <v>32</v>
      </c>
      <c r="B762" s="48" t="s">
        <v>77</v>
      </c>
      <c r="C762" s="50" t="s">
        <v>1434</v>
      </c>
      <c r="D762" s="167" t="s">
        <v>204</v>
      </c>
      <c r="E762" s="54"/>
      <c r="F762" s="49" t="s">
        <v>1020</v>
      </c>
      <c r="G762" s="48" t="s">
        <v>32</v>
      </c>
      <c r="H762" s="50" t="s">
        <v>1438</v>
      </c>
      <c r="I762" s="167" t="s">
        <v>204</v>
      </c>
    </row>
    <row r="764" spans="1:9" ht="12.75">
      <c r="A764" s="207">
        <v>40577</v>
      </c>
      <c r="B764" s="208"/>
      <c r="C764" s="208"/>
      <c r="D764" s="208"/>
      <c r="E764" s="209"/>
      <c r="F764" s="208"/>
      <c r="G764" s="208"/>
      <c r="H764" s="208"/>
      <c r="I764" s="208"/>
    </row>
    <row r="765" spans="1:9" ht="12.75">
      <c r="A765" s="49" t="s">
        <v>32</v>
      </c>
      <c r="B765" s="48" t="s">
        <v>1153</v>
      </c>
      <c r="C765" s="50" t="s">
        <v>1439</v>
      </c>
      <c r="D765" s="167" t="s">
        <v>204</v>
      </c>
      <c r="E765" s="54"/>
      <c r="F765" s="48" t="s">
        <v>170</v>
      </c>
      <c r="G765" s="49" t="s">
        <v>1020</v>
      </c>
      <c r="H765" s="50" t="s">
        <v>1440</v>
      </c>
      <c r="I765" s="167" t="s">
        <v>204</v>
      </c>
    </row>
    <row r="766" spans="1:9" ht="12.75">
      <c r="A766" s="49" t="s">
        <v>1020</v>
      </c>
      <c r="B766" s="48" t="s">
        <v>32</v>
      </c>
      <c r="C766" s="50" t="s">
        <v>1441</v>
      </c>
      <c r="D766" s="167" t="s">
        <v>204</v>
      </c>
      <c r="E766" s="54"/>
      <c r="F766" s="54"/>
      <c r="G766" s="54"/>
      <c r="H766" s="54"/>
      <c r="I766" s="167" t="s">
        <v>204</v>
      </c>
    </row>
    <row r="768" spans="1:9" ht="12.75">
      <c r="A768" s="207">
        <v>40584</v>
      </c>
      <c r="B768" s="208"/>
      <c r="C768" s="208"/>
      <c r="D768" s="208"/>
      <c r="E768" s="209"/>
      <c r="F768" s="208"/>
      <c r="G768" s="208"/>
      <c r="H768" s="208"/>
      <c r="I768" s="208"/>
    </row>
    <row r="769" spans="1:9" ht="12.75">
      <c r="A769" s="48" t="s">
        <v>170</v>
      </c>
      <c r="B769" s="49" t="s">
        <v>77</v>
      </c>
      <c r="C769" s="50" t="s">
        <v>1445</v>
      </c>
      <c r="D769" s="167" t="s">
        <v>204</v>
      </c>
      <c r="E769" s="54"/>
      <c r="F769" s="48" t="s">
        <v>27</v>
      </c>
      <c r="G769" s="49" t="s">
        <v>32</v>
      </c>
      <c r="H769" s="50" t="s">
        <v>1446</v>
      </c>
      <c r="I769" s="167" t="s">
        <v>204</v>
      </c>
    </row>
    <row r="770" spans="1:9" ht="12.75">
      <c r="A770" s="49" t="s">
        <v>545</v>
      </c>
      <c r="B770" s="48" t="s">
        <v>27</v>
      </c>
      <c r="C770" s="50" t="s">
        <v>1448</v>
      </c>
      <c r="D770" s="167" t="s">
        <v>204</v>
      </c>
      <c r="E770" s="54"/>
      <c r="F770" s="48" t="s">
        <v>32</v>
      </c>
      <c r="G770" s="49" t="s">
        <v>545</v>
      </c>
      <c r="H770" s="50" t="s">
        <v>1447</v>
      </c>
      <c r="I770" s="167" t="s">
        <v>204</v>
      </c>
    </row>
    <row r="772" spans="1:9" ht="12.75">
      <c r="A772" s="207">
        <v>40590</v>
      </c>
      <c r="B772" s="208"/>
      <c r="C772" s="208"/>
      <c r="D772" s="208"/>
      <c r="E772" s="209"/>
      <c r="F772" s="208"/>
      <c r="G772" s="208"/>
      <c r="H772" s="208"/>
      <c r="I772" s="208"/>
    </row>
    <row r="773" spans="1:9" ht="12.75">
      <c r="A773" s="49" t="s">
        <v>77</v>
      </c>
      <c r="B773" s="48" t="s">
        <v>27</v>
      </c>
      <c r="C773" s="50" t="s">
        <v>1453</v>
      </c>
      <c r="D773" s="167" t="s">
        <v>204</v>
      </c>
      <c r="E773" s="54"/>
      <c r="F773" s="49" t="s">
        <v>545</v>
      </c>
      <c r="G773" s="48" t="s">
        <v>27</v>
      </c>
      <c r="H773" s="50" t="s">
        <v>1454</v>
      </c>
      <c r="I773" s="167" t="s">
        <v>204</v>
      </c>
    </row>
    <row r="774" spans="1:9" ht="12.75">
      <c r="A774" s="48" t="s">
        <v>170</v>
      </c>
      <c r="B774" s="49" t="s">
        <v>545</v>
      </c>
      <c r="C774" s="50" t="s">
        <v>1455</v>
      </c>
      <c r="D774" s="167" t="s">
        <v>204</v>
      </c>
      <c r="E774" s="54"/>
      <c r="F774" s="48" t="s">
        <v>170</v>
      </c>
      <c r="G774" s="49" t="s">
        <v>32</v>
      </c>
      <c r="H774" s="50" t="s">
        <v>1456</v>
      </c>
      <c r="I774" s="167" t="s">
        <v>204</v>
      </c>
    </row>
    <row r="775" spans="1:9" ht="12.75">
      <c r="A775" s="49" t="s">
        <v>545</v>
      </c>
      <c r="B775" s="48" t="s">
        <v>32</v>
      </c>
      <c r="C775" s="50" t="s">
        <v>1457</v>
      </c>
      <c r="D775" s="49"/>
      <c r="E775" s="54"/>
      <c r="F775" s="54"/>
      <c r="G775" s="54"/>
      <c r="H775" s="54"/>
      <c r="I775" s="67" t="s">
        <v>204</v>
      </c>
    </row>
    <row r="777" spans="1:9" ht="12.75">
      <c r="A777" s="207">
        <v>40597</v>
      </c>
      <c r="B777" s="208"/>
      <c r="C777" s="208"/>
      <c r="D777" s="208"/>
      <c r="E777" s="209"/>
      <c r="F777" s="208"/>
      <c r="G777" s="208"/>
      <c r="H777" s="208"/>
      <c r="I777" s="208"/>
    </row>
    <row r="778" spans="1:9" ht="12.75">
      <c r="A778" s="48" t="s">
        <v>170</v>
      </c>
      <c r="B778" s="49" t="s">
        <v>545</v>
      </c>
      <c r="C778" s="50" t="s">
        <v>1463</v>
      </c>
      <c r="D778" s="167" t="s">
        <v>204</v>
      </c>
      <c r="E778" s="54"/>
      <c r="F778" s="49" t="s">
        <v>545</v>
      </c>
      <c r="G778" s="48" t="s">
        <v>32</v>
      </c>
      <c r="H778" s="50" t="s">
        <v>1462</v>
      </c>
      <c r="I778" s="167" t="s">
        <v>204</v>
      </c>
    </row>
    <row r="779" spans="1:9" ht="12.75">
      <c r="A779" s="49" t="s">
        <v>32</v>
      </c>
      <c r="B779" s="48" t="s">
        <v>27</v>
      </c>
      <c r="C779" s="50" t="s">
        <v>1464</v>
      </c>
      <c r="D779" s="167" t="s">
        <v>204</v>
      </c>
      <c r="E779" s="54"/>
      <c r="F779" s="49" t="s">
        <v>27</v>
      </c>
      <c r="G779" s="48" t="s">
        <v>1153</v>
      </c>
      <c r="H779" s="50" t="s">
        <v>1465</v>
      </c>
      <c r="I779" s="167" t="s">
        <v>204</v>
      </c>
    </row>
    <row r="781" spans="1:9" ht="12.75">
      <c r="A781" s="207">
        <v>40605</v>
      </c>
      <c r="B781" s="208"/>
      <c r="C781" s="208"/>
      <c r="D781" s="208"/>
      <c r="E781" s="209"/>
      <c r="F781" s="208"/>
      <c r="G781" s="208"/>
      <c r="H781" s="208"/>
      <c r="I781" s="208"/>
    </row>
    <row r="782" spans="1:9" ht="12.75">
      <c r="A782" s="49" t="s">
        <v>27</v>
      </c>
      <c r="B782" s="48" t="s">
        <v>170</v>
      </c>
      <c r="C782" s="50" t="s">
        <v>1469</v>
      </c>
      <c r="D782" s="167" t="s">
        <v>204</v>
      </c>
      <c r="E782" s="54"/>
      <c r="F782" s="48" t="s">
        <v>32</v>
      </c>
      <c r="G782" s="49" t="s">
        <v>1020</v>
      </c>
      <c r="H782" s="50" t="s">
        <v>1470</v>
      </c>
      <c r="I782" s="167" t="s">
        <v>204</v>
      </c>
    </row>
    <row r="783" spans="1:9" ht="12.75">
      <c r="A783" s="49" t="s">
        <v>1020</v>
      </c>
      <c r="B783" s="48" t="s">
        <v>27</v>
      </c>
      <c r="C783" s="50" t="s">
        <v>1471</v>
      </c>
      <c r="D783" s="167" t="s">
        <v>204</v>
      </c>
      <c r="E783" s="54"/>
      <c r="F783" s="48" t="s">
        <v>32</v>
      </c>
      <c r="G783" s="49" t="s">
        <v>27</v>
      </c>
      <c r="H783" s="50" t="s">
        <v>1472</v>
      </c>
      <c r="I783" s="167" t="s">
        <v>204</v>
      </c>
    </row>
    <row r="784" spans="1:9" ht="12.75">
      <c r="A784" s="48" t="s">
        <v>32</v>
      </c>
      <c r="B784" s="49" t="s">
        <v>27</v>
      </c>
      <c r="C784" s="50" t="s">
        <v>1473</v>
      </c>
      <c r="D784" s="49"/>
      <c r="E784" s="54"/>
      <c r="F784" s="54"/>
      <c r="G784" s="54"/>
      <c r="H784" s="54"/>
      <c r="I784" s="67" t="s">
        <v>204</v>
      </c>
    </row>
    <row r="786" spans="1:9" ht="12.75">
      <c r="A786" s="207">
        <v>40612</v>
      </c>
      <c r="B786" s="208"/>
      <c r="C786" s="208"/>
      <c r="D786" s="208"/>
      <c r="E786" s="209"/>
      <c r="F786" s="208"/>
      <c r="G786" s="208"/>
      <c r="H786" s="208"/>
      <c r="I786" s="208"/>
    </row>
    <row r="787" spans="1:9" ht="12.75">
      <c r="A787" s="49" t="s">
        <v>170</v>
      </c>
      <c r="B787" s="48" t="s">
        <v>32</v>
      </c>
      <c r="C787" s="50" t="s">
        <v>1477</v>
      </c>
      <c r="D787" s="167" t="s">
        <v>204</v>
      </c>
      <c r="E787" s="54"/>
      <c r="F787" s="49" t="s">
        <v>1020</v>
      </c>
      <c r="G787" s="48" t="s">
        <v>170</v>
      </c>
      <c r="H787" s="50" t="s">
        <v>1478</v>
      </c>
      <c r="I787" s="167" t="s">
        <v>204</v>
      </c>
    </row>
    <row r="788" spans="1:9" ht="12.75">
      <c r="A788" s="49" t="s">
        <v>1020</v>
      </c>
      <c r="B788" s="48" t="s">
        <v>27</v>
      </c>
      <c r="C788" s="50" t="s">
        <v>1479</v>
      </c>
      <c r="D788" s="167" t="s">
        <v>204</v>
      </c>
      <c r="E788" s="54"/>
      <c r="F788" s="48" t="s">
        <v>27</v>
      </c>
      <c r="G788" s="49" t="s">
        <v>32</v>
      </c>
      <c r="H788" s="50" t="s">
        <v>1480</v>
      </c>
      <c r="I788" s="167" t="s">
        <v>204</v>
      </c>
    </row>
    <row r="789" spans="1:9" ht="12.75">
      <c r="A789" s="49" t="s">
        <v>1020</v>
      </c>
      <c r="B789" s="48" t="s">
        <v>32</v>
      </c>
      <c r="C789" s="50" t="s">
        <v>1481</v>
      </c>
      <c r="D789" s="49"/>
      <c r="E789" s="54"/>
      <c r="F789" s="54"/>
      <c r="G789" s="54"/>
      <c r="H789" s="54"/>
      <c r="I789" s="67" t="s">
        <v>204</v>
      </c>
    </row>
    <row r="791" spans="1:9" ht="12.75">
      <c r="A791" s="207">
        <v>40619</v>
      </c>
      <c r="B791" s="208"/>
      <c r="C791" s="208"/>
      <c r="D791" s="208"/>
      <c r="E791" s="209"/>
      <c r="F791" s="208"/>
      <c r="G791" s="208"/>
      <c r="H791" s="208"/>
      <c r="I791" s="208"/>
    </row>
    <row r="792" spans="1:9" ht="12.75">
      <c r="A792" s="49" t="s">
        <v>170</v>
      </c>
      <c r="B792" s="48" t="s">
        <v>27</v>
      </c>
      <c r="C792" s="50" t="s">
        <v>1485</v>
      </c>
      <c r="D792" s="167" t="s">
        <v>204</v>
      </c>
      <c r="E792" s="54"/>
      <c r="F792" s="49" t="s">
        <v>27</v>
      </c>
      <c r="G792" s="48" t="s">
        <v>1153</v>
      </c>
      <c r="H792" s="50" t="s">
        <v>1486</v>
      </c>
      <c r="I792" s="167" t="s">
        <v>204</v>
      </c>
    </row>
    <row r="794" spans="1:9" ht="12.75">
      <c r="A794" s="207">
        <v>40640</v>
      </c>
      <c r="B794" s="208"/>
      <c r="C794" s="208"/>
      <c r="D794" s="208"/>
      <c r="E794" s="209"/>
      <c r="F794" s="208"/>
      <c r="G794" s="208"/>
      <c r="H794" s="208"/>
      <c r="I794" s="208"/>
    </row>
    <row r="795" spans="1:9" ht="12.75">
      <c r="A795" s="48" t="s">
        <v>170</v>
      </c>
      <c r="B795" s="49" t="s">
        <v>27</v>
      </c>
      <c r="C795" s="50" t="s">
        <v>1487</v>
      </c>
      <c r="D795" s="167" t="s">
        <v>204</v>
      </c>
      <c r="E795" s="54"/>
      <c r="F795" s="48" t="s">
        <v>1153</v>
      </c>
      <c r="G795" s="49" t="s">
        <v>32</v>
      </c>
      <c r="H795" s="50" t="s">
        <v>1490</v>
      </c>
      <c r="I795" s="167" t="s">
        <v>204</v>
      </c>
    </row>
    <row r="796" spans="1:9" ht="12.75">
      <c r="A796" s="49" t="s">
        <v>1020</v>
      </c>
      <c r="B796" s="48" t="s">
        <v>27</v>
      </c>
      <c r="C796" s="50" t="s">
        <v>1489</v>
      </c>
      <c r="D796" s="167" t="s">
        <v>204</v>
      </c>
      <c r="E796" s="54"/>
      <c r="F796" s="49" t="s">
        <v>32</v>
      </c>
      <c r="G796" s="48" t="s">
        <v>27</v>
      </c>
      <c r="H796" s="50" t="s">
        <v>1491</v>
      </c>
      <c r="I796" s="167" t="s">
        <v>204</v>
      </c>
    </row>
    <row r="797" spans="1:9" ht="12.75">
      <c r="A797" s="49" t="s">
        <v>32</v>
      </c>
      <c r="B797" s="48" t="s">
        <v>1153</v>
      </c>
      <c r="C797" s="50" t="s">
        <v>1488</v>
      </c>
      <c r="D797" s="49"/>
      <c r="E797" s="54"/>
      <c r="F797" s="48" t="s">
        <v>1153</v>
      </c>
      <c r="G797" s="49" t="s">
        <v>1020</v>
      </c>
      <c r="H797" s="50" t="s">
        <v>1492</v>
      </c>
      <c r="I797" s="67" t="s">
        <v>204</v>
      </c>
    </row>
    <row r="799" spans="1:9" ht="12.75">
      <c r="A799" s="207">
        <v>40646</v>
      </c>
      <c r="B799" s="208"/>
      <c r="C799" s="208"/>
      <c r="D799" s="208"/>
      <c r="E799" s="209"/>
      <c r="F799" s="208"/>
      <c r="G799" s="208"/>
      <c r="H799" s="208"/>
      <c r="I799" s="208"/>
    </row>
    <row r="800" spans="1:9" ht="12.75">
      <c r="A800" s="49" t="s">
        <v>32</v>
      </c>
      <c r="B800" s="48" t="s">
        <v>170</v>
      </c>
      <c r="C800" s="50" t="s">
        <v>1501</v>
      </c>
      <c r="D800" s="167" t="s">
        <v>204</v>
      </c>
      <c r="E800" s="54"/>
      <c r="F800" s="48" t="s">
        <v>32</v>
      </c>
      <c r="G800" s="49" t="s">
        <v>515</v>
      </c>
      <c r="H800" s="50" t="s">
        <v>1496</v>
      </c>
      <c r="I800" s="167" t="s">
        <v>204</v>
      </c>
    </row>
    <row r="801" spans="1:9" ht="12.75">
      <c r="A801" s="49" t="s">
        <v>515</v>
      </c>
      <c r="B801" s="48" t="s">
        <v>1153</v>
      </c>
      <c r="C801" s="50" t="s">
        <v>1497</v>
      </c>
      <c r="D801" s="167" t="s">
        <v>204</v>
      </c>
      <c r="E801" s="54"/>
      <c r="F801" s="49" t="s">
        <v>545</v>
      </c>
      <c r="G801" s="48" t="s">
        <v>27</v>
      </c>
      <c r="H801" s="50" t="s">
        <v>1498</v>
      </c>
      <c r="I801" s="167" t="s">
        <v>204</v>
      </c>
    </row>
    <row r="802" spans="1:9" ht="12.75">
      <c r="A802" s="49" t="s">
        <v>39</v>
      </c>
      <c r="B802" s="48" t="s">
        <v>27</v>
      </c>
      <c r="C802" s="50" t="s">
        <v>1499</v>
      </c>
      <c r="D802" s="49"/>
      <c r="E802" s="54"/>
      <c r="F802" s="48" t="s">
        <v>32</v>
      </c>
      <c r="G802" s="49" t="s">
        <v>1020</v>
      </c>
      <c r="H802" s="50" t="s">
        <v>1500</v>
      </c>
      <c r="I802" s="67" t="s">
        <v>204</v>
      </c>
    </row>
    <row r="803" spans="1:9" ht="12.75">
      <c r="A803" s="48" t="s">
        <v>1153</v>
      </c>
      <c r="B803" s="49" t="s">
        <v>32</v>
      </c>
      <c r="C803" s="50" t="s">
        <v>1502</v>
      </c>
      <c r="D803" s="49"/>
      <c r="E803" s="54"/>
      <c r="F803" s="54"/>
      <c r="G803" s="54"/>
      <c r="H803" s="54"/>
      <c r="I803" s="67" t="s">
        <v>204</v>
      </c>
    </row>
    <row r="805" spans="1:9" ht="12.75">
      <c r="A805" s="207">
        <v>40654</v>
      </c>
      <c r="B805" s="208"/>
      <c r="C805" s="208"/>
      <c r="D805" s="208"/>
      <c r="E805" s="209"/>
      <c r="F805" s="208"/>
      <c r="G805" s="208"/>
      <c r="H805" s="208"/>
      <c r="I805" s="208"/>
    </row>
    <row r="806" spans="1:9" ht="12.75">
      <c r="A806" s="49" t="s">
        <v>39</v>
      </c>
      <c r="B806" s="48" t="s">
        <v>170</v>
      </c>
      <c r="C806" s="50" t="s">
        <v>1507</v>
      </c>
      <c r="D806" s="167" t="s">
        <v>204</v>
      </c>
      <c r="E806" s="54"/>
      <c r="F806" s="48" t="s">
        <v>1153</v>
      </c>
      <c r="G806" s="49" t="s">
        <v>32</v>
      </c>
      <c r="H806" s="50" t="s">
        <v>1508</v>
      </c>
      <c r="I806" s="167" t="s">
        <v>204</v>
      </c>
    </row>
    <row r="807" spans="1:9" ht="12.75">
      <c r="A807" s="48" t="s">
        <v>32</v>
      </c>
      <c r="B807" s="49" t="s">
        <v>111</v>
      </c>
      <c r="C807" s="50" t="s">
        <v>1509</v>
      </c>
      <c r="D807" s="167" t="s">
        <v>204</v>
      </c>
      <c r="E807" s="54"/>
      <c r="F807" s="49" t="s">
        <v>77</v>
      </c>
      <c r="G807" s="48" t="s">
        <v>27</v>
      </c>
      <c r="H807" s="50" t="s">
        <v>1510</v>
      </c>
      <c r="I807" s="167" t="s">
        <v>204</v>
      </c>
    </row>
    <row r="808" spans="1:9" ht="12.75">
      <c r="A808" s="48" t="s">
        <v>1153</v>
      </c>
      <c r="B808" s="49" t="s">
        <v>111</v>
      </c>
      <c r="C808" s="50" t="s">
        <v>1511</v>
      </c>
      <c r="D808" s="49"/>
      <c r="E808" s="54"/>
      <c r="F808" s="49" t="s">
        <v>545</v>
      </c>
      <c r="G808" s="48" t="s">
        <v>32</v>
      </c>
      <c r="H808" s="50" t="s">
        <v>1512</v>
      </c>
      <c r="I808" s="67" t="s">
        <v>204</v>
      </c>
    </row>
    <row r="809" spans="1:9" ht="12.75">
      <c r="A809" s="48" t="s">
        <v>27</v>
      </c>
      <c r="B809" s="49" t="s">
        <v>1020</v>
      </c>
      <c r="C809" s="50" t="s">
        <v>1513</v>
      </c>
      <c r="D809" s="49"/>
      <c r="E809" s="54"/>
      <c r="F809" s="49" t="s">
        <v>545</v>
      </c>
      <c r="G809" s="48" t="s">
        <v>170</v>
      </c>
      <c r="H809" s="50" t="s">
        <v>1519</v>
      </c>
      <c r="I809" s="67" t="s">
        <v>204</v>
      </c>
    </row>
    <row r="811" spans="1:9" ht="12.75">
      <c r="A811" s="207">
        <v>40668</v>
      </c>
      <c r="B811" s="208"/>
      <c r="C811" s="208"/>
      <c r="D811" s="208"/>
      <c r="E811" s="209"/>
      <c r="F811" s="208"/>
      <c r="G811" s="208"/>
      <c r="H811" s="208"/>
      <c r="I811" s="208"/>
    </row>
    <row r="812" spans="1:9" ht="12.75">
      <c r="A812" s="49" t="s">
        <v>32</v>
      </c>
      <c r="B812" s="48" t="s">
        <v>170</v>
      </c>
      <c r="C812" s="50" t="s">
        <v>1520</v>
      </c>
      <c r="D812" s="167" t="s">
        <v>204</v>
      </c>
      <c r="E812" s="54"/>
      <c r="F812" s="49" t="s">
        <v>1020</v>
      </c>
      <c r="G812" s="48" t="s">
        <v>27</v>
      </c>
      <c r="H812" s="50" t="s">
        <v>1521</v>
      </c>
      <c r="I812" s="167" t="s">
        <v>204</v>
      </c>
    </row>
    <row r="813" spans="1:9" ht="12.75">
      <c r="A813" s="49" t="s">
        <v>1360</v>
      </c>
      <c r="B813" s="48" t="s">
        <v>27</v>
      </c>
      <c r="C813" s="50" t="s">
        <v>1522</v>
      </c>
      <c r="D813" s="167" t="s">
        <v>204</v>
      </c>
      <c r="E813" s="54"/>
      <c r="F813" s="49" t="s">
        <v>515</v>
      </c>
      <c r="G813" s="48" t="s">
        <v>27</v>
      </c>
      <c r="H813" s="50" t="s">
        <v>1523</v>
      </c>
      <c r="I813" s="167" t="s">
        <v>204</v>
      </c>
    </row>
    <row r="814" spans="1:9" ht="12.75">
      <c r="A814" s="48" t="s">
        <v>32</v>
      </c>
      <c r="B814" s="49" t="s">
        <v>515</v>
      </c>
      <c r="C814" s="50" t="s">
        <v>1524</v>
      </c>
      <c r="D814" s="49"/>
      <c r="E814" s="54"/>
      <c r="F814" s="49" t="s">
        <v>1360</v>
      </c>
      <c r="G814" s="48" t="s">
        <v>39</v>
      </c>
      <c r="H814" s="50" t="s">
        <v>1525</v>
      </c>
      <c r="I814" s="67" t="s">
        <v>204</v>
      </c>
    </row>
    <row r="815" spans="1:9" ht="12.75">
      <c r="A815" s="49" t="s">
        <v>1360</v>
      </c>
      <c r="B815" s="48" t="s">
        <v>32</v>
      </c>
      <c r="C815" s="50" t="s">
        <v>1526</v>
      </c>
      <c r="D815" s="49"/>
      <c r="E815" s="54"/>
      <c r="F815" s="54"/>
      <c r="G815" s="54"/>
      <c r="H815" s="54"/>
      <c r="I815" s="54"/>
    </row>
    <row r="817" spans="1:9" ht="12.75">
      <c r="A817" s="207">
        <v>40674</v>
      </c>
      <c r="B817" s="208"/>
      <c r="C817" s="208"/>
      <c r="D817" s="208"/>
      <c r="E817" s="209"/>
      <c r="F817" s="208"/>
      <c r="G817" s="208"/>
      <c r="H817" s="208"/>
      <c r="I817" s="208"/>
    </row>
    <row r="818" spans="1:9" ht="12.75">
      <c r="A818" s="48" t="s">
        <v>27</v>
      </c>
      <c r="B818" s="49" t="s">
        <v>170</v>
      </c>
      <c r="C818" s="50" t="s">
        <v>1535</v>
      </c>
      <c r="D818" s="167" t="s">
        <v>204</v>
      </c>
      <c r="E818" s="54"/>
      <c r="F818" s="49" t="s">
        <v>1020</v>
      </c>
      <c r="G818" s="48" t="s">
        <v>39</v>
      </c>
      <c r="H818" s="50" t="s">
        <v>1534</v>
      </c>
      <c r="I818" s="167" t="s">
        <v>204</v>
      </c>
    </row>
    <row r="819" spans="1:9" ht="12.75">
      <c r="A819" s="48" t="s">
        <v>32</v>
      </c>
      <c r="B819" s="49" t="s">
        <v>1020</v>
      </c>
      <c r="C819" s="50" t="s">
        <v>1536</v>
      </c>
      <c r="D819" s="167" t="s">
        <v>204</v>
      </c>
      <c r="E819" s="54"/>
      <c r="F819" s="49" t="s">
        <v>32</v>
      </c>
      <c r="G819" s="48" t="s">
        <v>1153</v>
      </c>
      <c r="H819" s="50" t="s">
        <v>1537</v>
      </c>
      <c r="I819" s="167" t="s">
        <v>204</v>
      </c>
    </row>
    <row r="820" spans="1:9" ht="12.75">
      <c r="A820" s="49" t="s">
        <v>101</v>
      </c>
      <c r="B820" s="48" t="s">
        <v>27</v>
      </c>
      <c r="C820" s="50" t="s">
        <v>1538</v>
      </c>
      <c r="D820" s="49"/>
      <c r="E820" s="54"/>
      <c r="F820" s="48" t="s">
        <v>170</v>
      </c>
      <c r="G820" s="49" t="s">
        <v>545</v>
      </c>
      <c r="H820" s="50" t="s">
        <v>1539</v>
      </c>
      <c r="I820" s="67" t="s">
        <v>204</v>
      </c>
    </row>
    <row r="821" spans="1:9" ht="12.75">
      <c r="A821" s="49" t="s">
        <v>32</v>
      </c>
      <c r="B821" s="48" t="s">
        <v>27</v>
      </c>
      <c r="C821" s="50" t="s">
        <v>1540</v>
      </c>
      <c r="D821" s="49"/>
      <c r="E821" s="54"/>
      <c r="F821" s="54"/>
      <c r="G821" s="54"/>
      <c r="H821" s="54"/>
      <c r="I821" s="54"/>
    </row>
    <row r="823" spans="1:9" ht="12.75">
      <c r="A823" s="207">
        <v>40682</v>
      </c>
      <c r="B823" s="208"/>
      <c r="C823" s="208"/>
      <c r="D823" s="208"/>
      <c r="E823" s="209"/>
      <c r="F823" s="208"/>
      <c r="G823" s="208"/>
      <c r="H823" s="208"/>
      <c r="I823" s="208"/>
    </row>
    <row r="824" spans="1:9" ht="12.75">
      <c r="A824" s="49" t="s">
        <v>39</v>
      </c>
      <c r="B824" s="48" t="s">
        <v>27</v>
      </c>
      <c r="C824" s="50" t="s">
        <v>1545</v>
      </c>
      <c r="D824" s="167" t="s">
        <v>204</v>
      </c>
      <c r="E824" s="54"/>
      <c r="F824" s="48" t="s">
        <v>170</v>
      </c>
      <c r="G824" s="49" t="s">
        <v>1020</v>
      </c>
      <c r="H824" s="50" t="s">
        <v>1547</v>
      </c>
      <c r="I824" s="167" t="s">
        <v>204</v>
      </c>
    </row>
    <row r="825" spans="1:9" ht="12.75">
      <c r="A825" s="48" t="s">
        <v>32</v>
      </c>
      <c r="B825" s="49" t="s">
        <v>545</v>
      </c>
      <c r="C825" s="50" t="s">
        <v>1548</v>
      </c>
      <c r="D825" s="167" t="s">
        <v>204</v>
      </c>
      <c r="E825" s="54"/>
      <c r="F825" s="49" t="s">
        <v>32</v>
      </c>
      <c r="G825" s="48" t="s">
        <v>1153</v>
      </c>
      <c r="H825" s="50" t="s">
        <v>1546</v>
      </c>
      <c r="I825" s="167" t="s">
        <v>204</v>
      </c>
    </row>
    <row r="826" spans="1:9" ht="12.75">
      <c r="A826" s="48" t="s">
        <v>27</v>
      </c>
      <c r="B826" s="49" t="s">
        <v>1020</v>
      </c>
      <c r="C826" s="50" t="s">
        <v>1549</v>
      </c>
      <c r="D826" s="49"/>
      <c r="E826" s="54"/>
      <c r="F826" s="54"/>
      <c r="G826" s="54"/>
      <c r="H826" s="54"/>
      <c r="I826" s="67" t="s">
        <v>204</v>
      </c>
    </row>
    <row r="828" spans="1:9" ht="12.75">
      <c r="A828" s="204">
        <v>40695</v>
      </c>
      <c r="B828" s="205"/>
      <c r="C828" s="205"/>
      <c r="D828" s="205"/>
      <c r="E828" s="205"/>
      <c r="F828" s="205"/>
      <c r="G828" s="205"/>
      <c r="H828" s="205"/>
      <c r="I828" s="206"/>
    </row>
    <row r="829" spans="1:9" ht="12.75">
      <c r="A829" s="49" t="s">
        <v>39</v>
      </c>
      <c r="B829" s="48" t="s">
        <v>27</v>
      </c>
      <c r="C829" s="50" t="s">
        <v>1553</v>
      </c>
      <c r="D829" s="167" t="s">
        <v>204</v>
      </c>
      <c r="E829" s="54"/>
      <c r="F829" s="48" t="s">
        <v>170</v>
      </c>
      <c r="G829" s="49" t="s">
        <v>32</v>
      </c>
      <c r="H829" s="50" t="s">
        <v>1554</v>
      </c>
      <c r="I829" s="167" t="s">
        <v>204</v>
      </c>
    </row>
    <row r="830" spans="1:9" ht="12.75">
      <c r="A830" s="49" t="s">
        <v>1020</v>
      </c>
      <c r="B830" s="48" t="s">
        <v>77</v>
      </c>
      <c r="C830" s="50" t="s">
        <v>1555</v>
      </c>
      <c r="D830" s="167" t="s">
        <v>204</v>
      </c>
      <c r="E830" s="54"/>
      <c r="F830" s="48" t="s">
        <v>27</v>
      </c>
      <c r="G830" s="49" t="s">
        <v>32</v>
      </c>
      <c r="H830" s="50" t="s">
        <v>1556</v>
      </c>
      <c r="I830" s="167" t="s">
        <v>204</v>
      </c>
    </row>
    <row r="831" spans="1:9" ht="12.75">
      <c r="A831" s="49" t="s">
        <v>1020</v>
      </c>
      <c r="B831" s="48" t="s">
        <v>32</v>
      </c>
      <c r="C831" s="50" t="s">
        <v>1559</v>
      </c>
      <c r="D831" s="167" t="s">
        <v>204</v>
      </c>
      <c r="E831" s="54"/>
      <c r="F831" s="54"/>
      <c r="G831" s="54"/>
      <c r="H831" s="54"/>
      <c r="I831" s="54"/>
    </row>
    <row r="833" spans="1:9" ht="12.75">
      <c r="A833" s="204">
        <v>40703</v>
      </c>
      <c r="B833" s="205"/>
      <c r="C833" s="205"/>
      <c r="D833" s="205"/>
      <c r="E833" s="205"/>
      <c r="F833" s="205"/>
      <c r="G833" s="205"/>
      <c r="H833" s="205"/>
      <c r="I833" s="206"/>
    </row>
    <row r="834" spans="1:9" ht="12.75">
      <c r="A834" s="49" t="s">
        <v>170</v>
      </c>
      <c r="B834" s="48" t="s">
        <v>1153</v>
      </c>
      <c r="C834" s="50" t="s">
        <v>1564</v>
      </c>
      <c r="D834" s="167" t="s">
        <v>204</v>
      </c>
      <c r="E834" s="54"/>
      <c r="F834" s="48" t="s">
        <v>170</v>
      </c>
      <c r="G834" s="49" t="s">
        <v>39</v>
      </c>
      <c r="H834" s="50" t="s">
        <v>1560</v>
      </c>
      <c r="I834" s="167" t="s">
        <v>204</v>
      </c>
    </row>
    <row r="835" spans="1:9" ht="12.75">
      <c r="A835" s="48" t="s">
        <v>32</v>
      </c>
      <c r="B835" s="49" t="s">
        <v>77</v>
      </c>
      <c r="C835" s="50" t="s">
        <v>1563</v>
      </c>
      <c r="D835" s="167" t="s">
        <v>204</v>
      </c>
      <c r="E835" s="54"/>
      <c r="F835" s="49" t="s">
        <v>32</v>
      </c>
      <c r="G835" s="48" t="s">
        <v>1153</v>
      </c>
      <c r="H835" s="50" t="s">
        <v>1562</v>
      </c>
      <c r="I835" s="167" t="s">
        <v>204</v>
      </c>
    </row>
    <row r="836" spans="1:9" ht="12.75">
      <c r="A836" s="49" t="s">
        <v>1020</v>
      </c>
      <c r="B836" s="48" t="s">
        <v>32</v>
      </c>
      <c r="C836" s="50" t="s">
        <v>1561</v>
      </c>
      <c r="D836" s="167" t="s">
        <v>204</v>
      </c>
      <c r="E836" s="54"/>
      <c r="F836" s="54"/>
      <c r="G836" s="54"/>
      <c r="H836" s="54"/>
      <c r="I836" s="54"/>
    </row>
    <row r="838" spans="1:9" ht="12.75">
      <c r="A838" s="204">
        <v>40710</v>
      </c>
      <c r="B838" s="205"/>
      <c r="C838" s="205"/>
      <c r="D838" s="205"/>
      <c r="E838" s="205"/>
      <c r="F838" s="205"/>
      <c r="G838" s="205"/>
      <c r="H838" s="205"/>
      <c r="I838" s="206"/>
    </row>
    <row r="839" spans="1:9" ht="12.75">
      <c r="A839" s="48" t="s">
        <v>32</v>
      </c>
      <c r="B839" s="49" t="s">
        <v>545</v>
      </c>
      <c r="C839" s="50" t="s">
        <v>1569</v>
      </c>
      <c r="D839" s="167" t="s">
        <v>204</v>
      </c>
      <c r="E839" s="54"/>
      <c r="F839" s="48" t="s">
        <v>32</v>
      </c>
      <c r="G839" s="49" t="s">
        <v>545</v>
      </c>
      <c r="H839" s="50" t="s">
        <v>1570</v>
      </c>
      <c r="I839" s="167" t="s">
        <v>204</v>
      </c>
    </row>
    <row r="841" spans="1:9" ht="12.75">
      <c r="A841" s="204">
        <v>40716</v>
      </c>
      <c r="B841" s="205"/>
      <c r="C841" s="205"/>
      <c r="D841" s="205"/>
      <c r="E841" s="205"/>
      <c r="F841" s="205"/>
      <c r="G841" s="205"/>
      <c r="H841" s="205"/>
      <c r="I841" s="206"/>
    </row>
    <row r="842" spans="1:9" ht="12.75">
      <c r="A842" s="48" t="s">
        <v>1153</v>
      </c>
      <c r="B842" s="49" t="s">
        <v>32</v>
      </c>
      <c r="C842" s="50" t="s">
        <v>1573</v>
      </c>
      <c r="D842" s="167" t="s">
        <v>204</v>
      </c>
      <c r="E842" s="54"/>
      <c r="F842" s="49" t="s">
        <v>39</v>
      </c>
      <c r="G842" s="48" t="s">
        <v>170</v>
      </c>
      <c r="H842" s="50" t="s">
        <v>1574</v>
      </c>
      <c r="I842" s="167" t="s">
        <v>204</v>
      </c>
    </row>
    <row r="843" spans="1:9" ht="12.75">
      <c r="A843" s="49" t="s">
        <v>77</v>
      </c>
      <c r="B843" s="48" t="s">
        <v>1153</v>
      </c>
      <c r="C843" s="50" t="s">
        <v>1575</v>
      </c>
      <c r="D843" s="167" t="s">
        <v>204</v>
      </c>
      <c r="E843" s="54"/>
      <c r="F843" s="49" t="s">
        <v>1020</v>
      </c>
      <c r="G843" s="48" t="s">
        <v>32</v>
      </c>
      <c r="H843" s="50" t="s">
        <v>1576</v>
      </c>
      <c r="I843" s="167" t="s">
        <v>204</v>
      </c>
    </row>
    <row r="844" spans="1:9" ht="12.75">
      <c r="A844" s="48" t="s">
        <v>1020</v>
      </c>
      <c r="B844" s="49" t="s">
        <v>77</v>
      </c>
      <c r="C844" s="50" t="s">
        <v>1577</v>
      </c>
      <c r="D844" s="167" t="s">
        <v>204</v>
      </c>
      <c r="E844" s="54"/>
      <c r="F844" s="49" t="s">
        <v>170</v>
      </c>
      <c r="G844" s="48" t="s">
        <v>27</v>
      </c>
      <c r="H844" s="50" t="s">
        <v>1578</v>
      </c>
      <c r="I844" s="54"/>
    </row>
    <row r="845" spans="1:9" ht="12.75">
      <c r="A845" s="48" t="s">
        <v>39</v>
      </c>
      <c r="B845" s="49" t="s">
        <v>32</v>
      </c>
      <c r="C845" s="50" t="s">
        <v>1579</v>
      </c>
      <c r="D845" s="167" t="s">
        <v>204</v>
      </c>
      <c r="E845" s="54"/>
      <c r="F845" s="49" t="s">
        <v>1020</v>
      </c>
      <c r="G845" s="48" t="s">
        <v>27</v>
      </c>
      <c r="H845" s="50" t="s">
        <v>1580</v>
      </c>
      <c r="I845" s="54"/>
    </row>
    <row r="846" spans="1:9" ht="12.75">
      <c r="A846" s="49" t="s">
        <v>32</v>
      </c>
      <c r="B846" s="48" t="s">
        <v>1153</v>
      </c>
      <c r="C846" s="50" t="s">
        <v>1581</v>
      </c>
      <c r="D846" s="167" t="s">
        <v>204</v>
      </c>
      <c r="E846" s="54"/>
      <c r="F846" s="49"/>
      <c r="G846" s="49"/>
      <c r="H846" s="49"/>
      <c r="I846" s="49"/>
    </row>
    <row r="848" spans="1:9" ht="12.75">
      <c r="A848" s="204">
        <v>40723</v>
      </c>
      <c r="B848" s="205"/>
      <c r="C848" s="205"/>
      <c r="D848" s="205"/>
      <c r="E848" s="205"/>
      <c r="F848" s="205"/>
      <c r="G848" s="205"/>
      <c r="H848" s="205"/>
      <c r="I848" s="206"/>
    </row>
    <row r="849" spans="1:9" ht="12.75">
      <c r="A849" s="49" t="s">
        <v>111</v>
      </c>
      <c r="B849" s="48" t="s">
        <v>27</v>
      </c>
      <c r="C849" s="50" t="s">
        <v>1587</v>
      </c>
      <c r="D849" s="167" t="s">
        <v>204</v>
      </c>
      <c r="E849" s="54"/>
      <c r="F849" s="49" t="s">
        <v>111</v>
      </c>
      <c r="G849" s="48" t="s">
        <v>170</v>
      </c>
      <c r="H849" s="50" t="s">
        <v>1586</v>
      </c>
      <c r="I849" s="167" t="s">
        <v>204</v>
      </c>
    </row>
    <row r="850" spans="1:9" ht="12.75">
      <c r="A850" s="49" t="s">
        <v>111</v>
      </c>
      <c r="B850" s="48" t="s">
        <v>27</v>
      </c>
      <c r="C850" s="50" t="s">
        <v>1588</v>
      </c>
      <c r="D850" s="167" t="s">
        <v>204</v>
      </c>
      <c r="E850" s="54"/>
      <c r="F850" s="54"/>
      <c r="G850" s="54"/>
      <c r="H850" s="54"/>
      <c r="I850" s="167" t="s">
        <v>204</v>
      </c>
    </row>
    <row r="852" spans="1:9" ht="12.75">
      <c r="A852" s="204">
        <v>40731</v>
      </c>
      <c r="B852" s="205"/>
      <c r="C852" s="205"/>
      <c r="D852" s="205"/>
      <c r="E852" s="205"/>
      <c r="F852" s="205"/>
      <c r="G852" s="205"/>
      <c r="H852" s="205"/>
      <c r="I852" s="206"/>
    </row>
    <row r="853" spans="1:9" ht="12.75">
      <c r="A853" s="49" t="s">
        <v>27</v>
      </c>
      <c r="B853" s="48" t="s">
        <v>170</v>
      </c>
      <c r="C853" s="50" t="s">
        <v>1592</v>
      </c>
      <c r="D853" s="167" t="s">
        <v>204</v>
      </c>
      <c r="E853" s="54"/>
      <c r="F853" s="49" t="s">
        <v>1020</v>
      </c>
      <c r="G853" s="48" t="s">
        <v>27</v>
      </c>
      <c r="H853" s="50" t="s">
        <v>1593</v>
      </c>
      <c r="I853" s="167" t="s">
        <v>204</v>
      </c>
    </row>
    <row r="854" spans="1:9" ht="12.75">
      <c r="A854" s="49" t="s">
        <v>515</v>
      </c>
      <c r="B854" s="48" t="s">
        <v>1360</v>
      </c>
      <c r="C854" s="50" t="s">
        <v>1594</v>
      </c>
      <c r="D854" s="167" t="s">
        <v>204</v>
      </c>
      <c r="E854" s="54"/>
      <c r="F854" s="54"/>
      <c r="G854" s="54"/>
      <c r="H854" s="54"/>
      <c r="I854" s="167" t="s">
        <v>204</v>
      </c>
    </row>
    <row r="856" spans="1:9" ht="12.75">
      <c r="A856" s="204">
        <v>40738</v>
      </c>
      <c r="B856" s="205"/>
      <c r="C856" s="205"/>
      <c r="D856" s="205"/>
      <c r="E856" s="205"/>
      <c r="F856" s="205"/>
      <c r="G856" s="205"/>
      <c r="H856" s="205"/>
      <c r="I856" s="206"/>
    </row>
    <row r="857" spans="1:9" ht="12.75">
      <c r="A857" s="49" t="s">
        <v>27</v>
      </c>
      <c r="B857" s="48" t="s">
        <v>170</v>
      </c>
      <c r="C857" s="50" t="s">
        <v>1599</v>
      </c>
      <c r="D857" s="167" t="s">
        <v>204</v>
      </c>
      <c r="E857" s="54"/>
      <c r="F857" s="49" t="s">
        <v>27</v>
      </c>
      <c r="G857" s="48" t="s">
        <v>1153</v>
      </c>
      <c r="H857" s="50" t="s">
        <v>1600</v>
      </c>
      <c r="I857" s="167" t="s">
        <v>204</v>
      </c>
    </row>
    <row r="858" spans="1:9" ht="12.75">
      <c r="A858" s="48" t="s">
        <v>27</v>
      </c>
      <c r="B858" s="49" t="s">
        <v>728</v>
      </c>
      <c r="C858" s="50" t="s">
        <v>1601</v>
      </c>
      <c r="D858" s="167" t="s">
        <v>204</v>
      </c>
      <c r="E858" s="54"/>
      <c r="F858" s="54"/>
      <c r="G858" s="54"/>
      <c r="H858" s="54"/>
      <c r="I858" s="167" t="s">
        <v>204</v>
      </c>
    </row>
    <row r="860" spans="1:9" ht="12.75">
      <c r="A860" s="204">
        <v>40744</v>
      </c>
      <c r="B860" s="205"/>
      <c r="C860" s="205"/>
      <c r="D860" s="205"/>
      <c r="E860" s="205"/>
      <c r="F860" s="205"/>
      <c r="G860" s="205"/>
      <c r="H860" s="205"/>
      <c r="I860" s="206"/>
    </row>
    <row r="861" spans="1:9" ht="12.75">
      <c r="A861" s="48" t="s">
        <v>27</v>
      </c>
      <c r="B861" s="49" t="s">
        <v>170</v>
      </c>
      <c r="C861" s="50" t="s">
        <v>1604</v>
      </c>
      <c r="D861" s="167" t="s">
        <v>204</v>
      </c>
      <c r="E861" s="54"/>
      <c r="F861" s="49" t="s">
        <v>1020</v>
      </c>
      <c r="G861" s="48" t="s">
        <v>1153</v>
      </c>
      <c r="H861" s="50" t="s">
        <v>1561</v>
      </c>
      <c r="I861" s="167" t="s">
        <v>204</v>
      </c>
    </row>
    <row r="862" spans="1:9" ht="12.75">
      <c r="A862" s="49" t="s">
        <v>728</v>
      </c>
      <c r="B862" s="48" t="s">
        <v>27</v>
      </c>
      <c r="C862" s="50" t="s">
        <v>1605</v>
      </c>
      <c r="D862" s="167" t="s">
        <v>204</v>
      </c>
      <c r="E862" s="54"/>
      <c r="F862" s="54"/>
      <c r="G862" s="54"/>
      <c r="H862" s="54"/>
      <c r="I862" s="167" t="s">
        <v>204</v>
      </c>
    </row>
    <row r="864" spans="1:9" ht="12.75">
      <c r="A864" s="204">
        <v>40751</v>
      </c>
      <c r="B864" s="205"/>
      <c r="C864" s="205"/>
      <c r="D864" s="205"/>
      <c r="E864" s="205"/>
      <c r="F864" s="205"/>
      <c r="G864" s="205"/>
      <c r="H864" s="205"/>
      <c r="I864" s="206"/>
    </row>
    <row r="865" spans="1:9" ht="12.75">
      <c r="A865" s="49" t="s">
        <v>27</v>
      </c>
      <c r="B865" s="48" t="s">
        <v>32</v>
      </c>
      <c r="C865" s="50" t="s">
        <v>1610</v>
      </c>
      <c r="D865" s="167" t="s">
        <v>204</v>
      </c>
      <c r="E865" s="54"/>
      <c r="F865" s="48" t="s">
        <v>1153</v>
      </c>
      <c r="G865" s="49" t="s">
        <v>1020</v>
      </c>
      <c r="H865" s="50" t="s">
        <v>1612</v>
      </c>
      <c r="I865" s="167" t="s">
        <v>204</v>
      </c>
    </row>
    <row r="866" spans="1:9" ht="12.75">
      <c r="A866" s="49" t="s">
        <v>27</v>
      </c>
      <c r="B866" s="48" t="s">
        <v>32</v>
      </c>
      <c r="C866" s="50" t="s">
        <v>1611</v>
      </c>
      <c r="D866" s="167" t="s">
        <v>204</v>
      </c>
      <c r="E866" s="54"/>
      <c r="F866" s="49" t="s">
        <v>728</v>
      </c>
      <c r="G866" s="48" t="s">
        <v>170</v>
      </c>
      <c r="H866" s="50" t="s">
        <v>1613</v>
      </c>
      <c r="I866" s="167" t="s">
        <v>204</v>
      </c>
    </row>
    <row r="868" spans="1:9" ht="12.75">
      <c r="A868" s="204">
        <v>40786</v>
      </c>
      <c r="B868" s="205"/>
      <c r="C868" s="205"/>
      <c r="D868" s="205"/>
      <c r="E868" s="205"/>
      <c r="F868" s="205"/>
      <c r="G868" s="205"/>
      <c r="H868" s="205"/>
      <c r="I868" s="206"/>
    </row>
    <row r="869" spans="1:9" ht="12.75">
      <c r="A869" s="48" t="s">
        <v>32</v>
      </c>
      <c r="B869" s="49" t="s">
        <v>27</v>
      </c>
      <c r="C869" s="50" t="s">
        <v>1620</v>
      </c>
      <c r="D869" s="167" t="s">
        <v>204</v>
      </c>
      <c r="E869" s="54"/>
      <c r="F869" s="49" t="s">
        <v>27</v>
      </c>
      <c r="G869" s="48" t="s">
        <v>1153</v>
      </c>
      <c r="H869" s="50" t="s">
        <v>1621</v>
      </c>
      <c r="I869" s="167" t="s">
        <v>204</v>
      </c>
    </row>
    <row r="870" spans="1:9" ht="12.75">
      <c r="A870" s="49" t="s">
        <v>545</v>
      </c>
      <c r="B870" s="48" t="s">
        <v>170</v>
      </c>
      <c r="C870" s="50" t="s">
        <v>1619</v>
      </c>
      <c r="D870" s="167" t="s">
        <v>204</v>
      </c>
      <c r="E870" s="54"/>
      <c r="F870" s="54"/>
      <c r="G870" s="54"/>
      <c r="H870" s="54"/>
      <c r="I870" s="167" t="s">
        <v>204</v>
      </c>
    </row>
    <row r="871" ht="15">
      <c r="X871" t="s">
        <v>1657</v>
      </c>
    </row>
    <row r="872" spans="1:24" ht="12.75">
      <c r="A872" s="204">
        <v>40793</v>
      </c>
      <c r="B872" s="205"/>
      <c r="C872" s="205"/>
      <c r="D872" s="205"/>
      <c r="E872" s="205"/>
      <c r="F872" s="205"/>
      <c r="G872" s="205"/>
      <c r="H872" s="205"/>
      <c r="I872" s="206"/>
      <c r="X872" t="s">
        <v>1650</v>
      </c>
    </row>
    <row r="873" spans="1:24" ht="12.75">
      <c r="A873" s="48" t="s">
        <v>32</v>
      </c>
      <c r="B873" s="49" t="s">
        <v>27</v>
      </c>
      <c r="C873" s="50" t="s">
        <v>1624</v>
      </c>
      <c r="D873" s="167" t="s">
        <v>204</v>
      </c>
      <c r="E873" s="54"/>
      <c r="F873" s="49" t="s">
        <v>27</v>
      </c>
      <c r="G873" s="48" t="s">
        <v>32</v>
      </c>
      <c r="H873" s="50" t="s">
        <v>1626</v>
      </c>
      <c r="I873" s="167" t="s">
        <v>204</v>
      </c>
      <c r="X873" t="s">
        <v>1632</v>
      </c>
    </row>
    <row r="874" spans="1:24" ht="12.75">
      <c r="A874" s="49" t="s">
        <v>1020</v>
      </c>
      <c r="B874" s="48" t="s">
        <v>170</v>
      </c>
      <c r="C874" s="50" t="s">
        <v>1625</v>
      </c>
      <c r="D874" s="167" t="s">
        <v>204</v>
      </c>
      <c r="E874" s="54"/>
      <c r="F874" s="54"/>
      <c r="G874" s="54"/>
      <c r="H874" s="54"/>
      <c r="I874" s="167" t="s">
        <v>204</v>
      </c>
      <c r="X874" t="s">
        <v>1645</v>
      </c>
    </row>
    <row r="875" ht="15">
      <c r="X875" t="s">
        <v>1684</v>
      </c>
    </row>
    <row r="876" spans="1:24" ht="12.75">
      <c r="A876" s="204">
        <v>40801</v>
      </c>
      <c r="B876" s="205"/>
      <c r="C876" s="205"/>
      <c r="D876" s="205"/>
      <c r="E876" s="205"/>
      <c r="F876" s="205"/>
      <c r="G876" s="205"/>
      <c r="H876" s="205"/>
      <c r="I876" s="206"/>
      <c r="X876" t="s">
        <v>1649</v>
      </c>
    </row>
    <row r="877" spans="1:24" ht="12.75">
      <c r="A877" s="48" t="s">
        <v>27</v>
      </c>
      <c r="B877" s="49" t="s">
        <v>170</v>
      </c>
      <c r="C877" s="50" t="s">
        <v>1628</v>
      </c>
      <c r="D877" s="167" t="s">
        <v>204</v>
      </c>
      <c r="E877" s="54"/>
      <c r="F877" s="48" t="s">
        <v>27</v>
      </c>
      <c r="G877" s="49" t="s">
        <v>1020</v>
      </c>
      <c r="H877" s="50" t="s">
        <v>1629</v>
      </c>
      <c r="I877" s="167" t="s">
        <v>204</v>
      </c>
      <c r="X877" t="s">
        <v>1642</v>
      </c>
    </row>
    <row r="878" spans="1:24" ht="12.75">
      <c r="A878" s="48" t="s">
        <v>1630</v>
      </c>
      <c r="B878" s="49" t="s">
        <v>1020</v>
      </c>
      <c r="C878" s="50" t="s">
        <v>1631</v>
      </c>
      <c r="D878" s="167" t="s">
        <v>204</v>
      </c>
      <c r="E878" s="54"/>
      <c r="F878" s="49" t="s">
        <v>1630</v>
      </c>
      <c r="G878" s="48" t="s">
        <v>32</v>
      </c>
      <c r="H878" s="50" t="s">
        <v>1640</v>
      </c>
      <c r="I878" s="54"/>
      <c r="X878" t="s">
        <v>1648</v>
      </c>
    </row>
    <row r="879" spans="1:24" ht="12.75">
      <c r="A879" s="49" t="s">
        <v>1630</v>
      </c>
      <c r="B879" s="48" t="s">
        <v>32</v>
      </c>
      <c r="C879" s="50" t="s">
        <v>1641</v>
      </c>
      <c r="D879" s="167" t="s">
        <v>204</v>
      </c>
      <c r="E879" s="167" t="s">
        <v>204</v>
      </c>
      <c r="F879" s="167" t="s">
        <v>204</v>
      </c>
      <c r="G879" s="167" t="s">
        <v>204</v>
      </c>
      <c r="H879" s="167" t="s">
        <v>204</v>
      </c>
      <c r="I879" s="167" t="s">
        <v>204</v>
      </c>
      <c r="X879" t="s">
        <v>1739</v>
      </c>
    </row>
    <row r="881" spans="1:9" ht="12.75">
      <c r="A881" s="204">
        <v>40808</v>
      </c>
      <c r="B881" s="205"/>
      <c r="C881" s="205"/>
      <c r="D881" s="205"/>
      <c r="E881" s="205"/>
      <c r="F881" s="205"/>
      <c r="G881" s="205"/>
      <c r="H881" s="205"/>
      <c r="I881" s="206"/>
    </row>
    <row r="882" spans="1:9" ht="12.75">
      <c r="A882" s="49" t="s">
        <v>1020</v>
      </c>
      <c r="B882" s="48" t="s">
        <v>170</v>
      </c>
      <c r="C882" s="50" t="s">
        <v>1634</v>
      </c>
      <c r="D882" s="167" t="s">
        <v>204</v>
      </c>
      <c r="E882" s="54"/>
      <c r="F882" s="48" t="s">
        <v>32</v>
      </c>
      <c r="G882" s="49" t="s">
        <v>27</v>
      </c>
      <c r="H882" s="50" t="s">
        <v>1636</v>
      </c>
      <c r="I882" s="167" t="s">
        <v>204</v>
      </c>
    </row>
    <row r="883" spans="1:9" ht="12.75">
      <c r="A883" s="48" t="s">
        <v>170</v>
      </c>
      <c r="B883" s="49" t="s">
        <v>545</v>
      </c>
      <c r="C883" s="50" t="s">
        <v>1635</v>
      </c>
      <c r="D883" s="167" t="s">
        <v>204</v>
      </c>
      <c r="E883" s="54"/>
      <c r="F883" s="48" t="s">
        <v>27</v>
      </c>
      <c r="G883" s="49" t="s">
        <v>1020</v>
      </c>
      <c r="H883" s="50" t="s">
        <v>1637</v>
      </c>
      <c r="I883" s="54"/>
    </row>
    <row r="884" spans="1:9" ht="12.75">
      <c r="A884" s="48" t="s">
        <v>32</v>
      </c>
      <c r="B884" s="49" t="s">
        <v>1020</v>
      </c>
      <c r="C884" s="50" t="s">
        <v>1638</v>
      </c>
      <c r="D884" s="167" t="s">
        <v>204</v>
      </c>
      <c r="E884" s="54"/>
      <c r="F884" s="49" t="s">
        <v>545</v>
      </c>
      <c r="G884" s="48" t="s">
        <v>32</v>
      </c>
      <c r="H884" s="50" t="s">
        <v>1639</v>
      </c>
      <c r="I884" s="54"/>
    </row>
    <row r="886" spans="1:9" ht="12.75">
      <c r="A886" s="204">
        <v>40815</v>
      </c>
      <c r="B886" s="205"/>
      <c r="C886" s="205"/>
      <c r="D886" s="205"/>
      <c r="E886" s="205"/>
      <c r="F886" s="205"/>
      <c r="G886" s="205"/>
      <c r="H886" s="205"/>
      <c r="I886" s="206"/>
    </row>
    <row r="887" spans="1:9" ht="12.75">
      <c r="A887" s="48" t="s">
        <v>1153</v>
      </c>
      <c r="B887" s="49" t="s">
        <v>27</v>
      </c>
      <c r="C887" s="50" t="s">
        <v>1646</v>
      </c>
      <c r="D887" s="167" t="s">
        <v>204</v>
      </c>
      <c r="E887" s="54"/>
      <c r="F887" s="48" t="s">
        <v>27</v>
      </c>
      <c r="G887" s="49" t="s">
        <v>545</v>
      </c>
      <c r="H887" s="50" t="s">
        <v>1647</v>
      </c>
      <c r="I887" s="167" t="s">
        <v>204</v>
      </c>
    </row>
    <row r="888" spans="1:9" ht="12.75">
      <c r="A888" s="49" t="s">
        <v>1020</v>
      </c>
      <c r="B888" s="48" t="s">
        <v>170</v>
      </c>
      <c r="C888" s="50" t="s">
        <v>1644</v>
      </c>
      <c r="D888" s="167" t="s">
        <v>204</v>
      </c>
      <c r="E888" s="54"/>
      <c r="F888" s="54"/>
      <c r="G888" s="54"/>
      <c r="H888" s="54"/>
      <c r="I888" s="167" t="s">
        <v>204</v>
      </c>
    </row>
    <row r="890" spans="1:9" ht="12.75">
      <c r="A890" s="204">
        <v>40822</v>
      </c>
      <c r="B890" s="205"/>
      <c r="C890" s="205"/>
      <c r="D890" s="205"/>
      <c r="E890" s="205"/>
      <c r="F890" s="205"/>
      <c r="G890" s="205"/>
      <c r="H890" s="205"/>
      <c r="I890" s="206"/>
    </row>
    <row r="891" spans="1:9" ht="12.75">
      <c r="A891" s="49" t="s">
        <v>27</v>
      </c>
      <c r="B891" s="48" t="s">
        <v>1153</v>
      </c>
      <c r="C891" s="50" t="s">
        <v>1658</v>
      </c>
      <c r="D891" s="167" t="s">
        <v>204</v>
      </c>
      <c r="E891" s="54"/>
      <c r="F891" s="54"/>
      <c r="G891" s="54"/>
      <c r="H891" s="54"/>
      <c r="I891" s="54"/>
    </row>
    <row r="892" ht="15">
      <c r="C892" s="183"/>
    </row>
    <row r="893" spans="1:9" ht="12.75">
      <c r="A893" s="204">
        <v>40829</v>
      </c>
      <c r="B893" s="205"/>
      <c r="C893" s="205"/>
      <c r="D893" s="205"/>
      <c r="E893" s="205"/>
      <c r="F893" s="205"/>
      <c r="G893" s="205"/>
      <c r="H893" s="205"/>
      <c r="I893" s="206"/>
    </row>
    <row r="894" spans="1:9" ht="12.75">
      <c r="A894" s="49" t="s">
        <v>32</v>
      </c>
      <c r="B894" s="48" t="s">
        <v>27</v>
      </c>
      <c r="C894" s="50" t="s">
        <v>1662</v>
      </c>
      <c r="D894" s="167" t="s">
        <v>204</v>
      </c>
      <c r="E894" s="54"/>
      <c r="F894" s="48" t="s">
        <v>1020</v>
      </c>
      <c r="G894" s="49" t="s">
        <v>1705</v>
      </c>
      <c r="H894" s="50" t="s">
        <v>1661</v>
      </c>
      <c r="I894" s="167" t="s">
        <v>204</v>
      </c>
    </row>
    <row r="895" spans="1:9" ht="12.75">
      <c r="A895" s="49" t="s">
        <v>545</v>
      </c>
      <c r="B895" s="48" t="s">
        <v>27</v>
      </c>
      <c r="C895" s="50" t="s">
        <v>1663</v>
      </c>
      <c r="D895" s="167" t="s">
        <v>204</v>
      </c>
      <c r="E895" s="54"/>
      <c r="F895" s="48" t="s">
        <v>32</v>
      </c>
      <c r="G895" s="49" t="s">
        <v>545</v>
      </c>
      <c r="H895" s="50" t="s">
        <v>1667</v>
      </c>
      <c r="I895" s="167" t="s">
        <v>204</v>
      </c>
    </row>
    <row r="896" spans="1:9" ht="12.75">
      <c r="A896" s="49" t="s">
        <v>1020</v>
      </c>
      <c r="B896" s="48" t="s">
        <v>27</v>
      </c>
      <c r="C896" s="50" t="s">
        <v>1664</v>
      </c>
      <c r="D896" s="167" t="s">
        <v>204</v>
      </c>
      <c r="E896" s="54"/>
      <c r="F896" s="48" t="s">
        <v>32</v>
      </c>
      <c r="G896" s="49" t="s">
        <v>545</v>
      </c>
      <c r="H896" s="50" t="s">
        <v>1668</v>
      </c>
      <c r="I896" s="54"/>
    </row>
    <row r="897" spans="1:9" ht="12.75">
      <c r="A897" s="48" t="s">
        <v>27</v>
      </c>
      <c r="B897" s="49" t="s">
        <v>1020</v>
      </c>
      <c r="C897" s="50" t="s">
        <v>1665</v>
      </c>
      <c r="D897" s="167" t="s">
        <v>204</v>
      </c>
      <c r="E897" s="54"/>
      <c r="F897" s="49"/>
      <c r="G897" s="49"/>
      <c r="H897" s="49"/>
      <c r="I897" s="54"/>
    </row>
    <row r="898" spans="1:9" ht="12.75">
      <c r="A898" s="48" t="s">
        <v>1153</v>
      </c>
      <c r="B898" s="49" t="s">
        <v>1020</v>
      </c>
      <c r="C898" s="50" t="s">
        <v>1666</v>
      </c>
      <c r="D898" s="167" t="s">
        <v>204</v>
      </c>
      <c r="E898" s="54"/>
      <c r="F898" s="49"/>
      <c r="G898" s="49"/>
      <c r="H898" s="49"/>
      <c r="I898" s="49"/>
    </row>
    <row r="900" spans="1:9" ht="12.75">
      <c r="A900" s="204">
        <v>40836</v>
      </c>
      <c r="B900" s="205"/>
      <c r="C900" s="205"/>
      <c r="D900" s="205"/>
      <c r="E900" s="205"/>
      <c r="F900" s="205"/>
      <c r="G900" s="205"/>
      <c r="H900" s="205"/>
      <c r="I900" s="206"/>
    </row>
    <row r="901" spans="1:9" ht="12.75">
      <c r="A901" s="49" t="s">
        <v>170</v>
      </c>
      <c r="B901" s="48" t="s">
        <v>27</v>
      </c>
      <c r="C901" s="199" t="s">
        <v>1673</v>
      </c>
      <c r="D901" s="167" t="s">
        <v>204</v>
      </c>
      <c r="E901" s="54"/>
      <c r="F901" s="49" t="s">
        <v>27</v>
      </c>
      <c r="G901" s="48" t="s">
        <v>170</v>
      </c>
      <c r="H901" s="50" t="s">
        <v>1674</v>
      </c>
      <c r="I901" s="167" t="s">
        <v>204</v>
      </c>
    </row>
    <row r="902" spans="1:9" ht="12.75">
      <c r="A902" s="48" t="s">
        <v>1153</v>
      </c>
      <c r="B902" s="49" t="s">
        <v>32</v>
      </c>
      <c r="C902" s="50" t="s">
        <v>1675</v>
      </c>
      <c r="D902" s="167" t="s">
        <v>204</v>
      </c>
      <c r="E902" s="54"/>
      <c r="F902" s="54"/>
      <c r="G902" s="54"/>
      <c r="H902" s="54"/>
      <c r="I902" s="167" t="s">
        <v>204</v>
      </c>
    </row>
    <row r="904" spans="1:9" ht="12.75">
      <c r="A904" s="204">
        <v>40843</v>
      </c>
      <c r="B904" s="205"/>
      <c r="C904" s="205"/>
      <c r="D904" s="205"/>
      <c r="E904" s="205"/>
      <c r="F904" s="205"/>
      <c r="G904" s="205"/>
      <c r="H904" s="205"/>
      <c r="I904" s="206"/>
    </row>
    <row r="905" spans="1:9" ht="12.75">
      <c r="A905" s="48" t="s">
        <v>27</v>
      </c>
      <c r="B905" s="49" t="s">
        <v>170</v>
      </c>
      <c r="C905" s="50" t="s">
        <v>1679</v>
      </c>
      <c r="D905" s="167" t="s">
        <v>204</v>
      </c>
      <c r="E905" s="54"/>
      <c r="F905" s="48" t="s">
        <v>1153</v>
      </c>
      <c r="G905" s="49" t="s">
        <v>32</v>
      </c>
      <c r="H905" s="50" t="s">
        <v>1680</v>
      </c>
      <c r="I905" s="167" t="s">
        <v>204</v>
      </c>
    </row>
    <row r="906" spans="1:9" ht="12.75">
      <c r="A906" s="49" t="s">
        <v>32</v>
      </c>
      <c r="B906" s="48" t="s">
        <v>27</v>
      </c>
      <c r="C906" s="199" t="s">
        <v>1681</v>
      </c>
      <c r="D906" s="167" t="s">
        <v>204</v>
      </c>
      <c r="E906" s="54"/>
      <c r="F906" s="49" t="s">
        <v>32</v>
      </c>
      <c r="G906" s="48" t="s">
        <v>27</v>
      </c>
      <c r="H906" s="50" t="s">
        <v>1682</v>
      </c>
      <c r="I906" s="54"/>
    </row>
    <row r="908" spans="1:9" ht="12.75">
      <c r="A908" s="204">
        <v>40850</v>
      </c>
      <c r="B908" s="205"/>
      <c r="C908" s="205"/>
      <c r="D908" s="205"/>
      <c r="E908" s="205"/>
      <c r="F908" s="205"/>
      <c r="G908" s="205"/>
      <c r="H908" s="205"/>
      <c r="I908" s="206"/>
    </row>
    <row r="909" spans="1:9" ht="12.75">
      <c r="A909" s="48" t="s">
        <v>170</v>
      </c>
      <c r="B909" s="49" t="s">
        <v>27</v>
      </c>
      <c r="C909" s="199" t="s">
        <v>1685</v>
      </c>
      <c r="D909" s="167" t="s">
        <v>204</v>
      </c>
      <c r="E909" s="54"/>
      <c r="F909" s="48" t="s">
        <v>32</v>
      </c>
      <c r="G909" s="49" t="s">
        <v>1020</v>
      </c>
      <c r="H909" s="50" t="s">
        <v>1686</v>
      </c>
      <c r="I909" s="167" t="s">
        <v>204</v>
      </c>
    </row>
    <row r="910" spans="1:9" ht="12.75">
      <c r="A910" s="49" t="s">
        <v>32</v>
      </c>
      <c r="B910" s="48" t="s">
        <v>170</v>
      </c>
      <c r="C910" s="50" t="s">
        <v>1687</v>
      </c>
      <c r="D910" s="167" t="s">
        <v>204</v>
      </c>
      <c r="E910" s="54"/>
      <c r="F910" s="48" t="s">
        <v>32</v>
      </c>
      <c r="G910" s="49" t="s">
        <v>27</v>
      </c>
      <c r="H910" s="50" t="s">
        <v>1688</v>
      </c>
      <c r="I910" s="167" t="s">
        <v>204</v>
      </c>
    </row>
    <row r="911" spans="1:9" ht="12.75">
      <c r="A911" s="48" t="s">
        <v>27</v>
      </c>
      <c r="B911" s="49" t="s">
        <v>1020</v>
      </c>
      <c r="C911" s="49" t="s">
        <v>1690</v>
      </c>
      <c r="D911" s="49"/>
      <c r="E911" s="49"/>
      <c r="F911" s="49"/>
      <c r="G911" s="49"/>
      <c r="H911" s="49"/>
      <c r="I911" s="49"/>
    </row>
    <row r="913" spans="1:9" ht="12.75">
      <c r="A913" s="204">
        <v>40857</v>
      </c>
      <c r="B913" s="205"/>
      <c r="C913" s="205"/>
      <c r="D913" s="205"/>
      <c r="E913" s="205"/>
      <c r="F913" s="205"/>
      <c r="G913" s="205"/>
      <c r="H913" s="205"/>
      <c r="I913" s="206"/>
    </row>
    <row r="914" spans="1:9" ht="12.75">
      <c r="A914" s="48" t="s">
        <v>32</v>
      </c>
      <c r="B914" s="49" t="s">
        <v>170</v>
      </c>
      <c r="C914" s="199" t="s">
        <v>1691</v>
      </c>
      <c r="D914" s="167" t="s">
        <v>204</v>
      </c>
      <c r="E914" s="54"/>
      <c r="F914" s="48" t="s">
        <v>27</v>
      </c>
      <c r="G914" s="49" t="s">
        <v>1020</v>
      </c>
      <c r="H914" s="50" t="s">
        <v>1692</v>
      </c>
      <c r="I914" s="167" t="s">
        <v>204</v>
      </c>
    </row>
    <row r="915" spans="1:9" ht="12.75">
      <c r="A915" s="48" t="s">
        <v>32</v>
      </c>
      <c r="B915" s="49" t="s">
        <v>170</v>
      </c>
      <c r="C915" s="50" t="s">
        <v>1693</v>
      </c>
      <c r="D915" s="167" t="s">
        <v>204</v>
      </c>
      <c r="E915" s="54"/>
      <c r="F915" s="48" t="s">
        <v>1020</v>
      </c>
      <c r="G915" s="49" t="s">
        <v>1705</v>
      </c>
      <c r="H915" s="50" t="s">
        <v>1694</v>
      </c>
      <c r="I915" s="167" t="s">
        <v>204</v>
      </c>
    </row>
    <row r="916" spans="1:9" ht="12.75">
      <c r="A916" s="49" t="s">
        <v>1705</v>
      </c>
      <c r="B916" s="48" t="s">
        <v>27</v>
      </c>
      <c r="C916" s="49" t="s">
        <v>1695</v>
      </c>
      <c r="D916" s="49"/>
      <c r="E916" s="49"/>
      <c r="F916" s="49" t="s">
        <v>32</v>
      </c>
      <c r="G916" s="48" t="s">
        <v>27</v>
      </c>
      <c r="H916" s="49" t="s">
        <v>1696</v>
      </c>
      <c r="I916" s="49"/>
    </row>
    <row r="917" spans="1:9" ht="12.75">
      <c r="A917" s="48" t="s">
        <v>1153</v>
      </c>
      <c r="B917" s="49" t="s">
        <v>32</v>
      </c>
      <c r="C917" s="49" t="s">
        <v>1697</v>
      </c>
      <c r="D917" s="49"/>
      <c r="E917" s="49"/>
      <c r="F917" s="48" t="s">
        <v>1153</v>
      </c>
      <c r="G917" s="49" t="s">
        <v>32</v>
      </c>
      <c r="H917" s="49" t="s">
        <v>1698</v>
      </c>
      <c r="I917" s="49"/>
    </row>
    <row r="919" spans="1:9" ht="12.75">
      <c r="A919" s="204">
        <v>40864</v>
      </c>
      <c r="B919" s="205"/>
      <c r="C919" s="205"/>
      <c r="D919" s="205"/>
      <c r="E919" s="205"/>
      <c r="F919" s="205"/>
      <c r="G919" s="205"/>
      <c r="H919" s="205"/>
      <c r="I919" s="206"/>
    </row>
    <row r="920" spans="1:9" ht="12.75">
      <c r="A920" s="48" t="s">
        <v>48</v>
      </c>
      <c r="B920" s="49" t="s">
        <v>170</v>
      </c>
      <c r="C920" s="199" t="s">
        <v>1702</v>
      </c>
      <c r="D920" s="167" t="s">
        <v>204</v>
      </c>
      <c r="E920" s="54"/>
      <c r="F920" s="49" t="s">
        <v>545</v>
      </c>
      <c r="G920" s="48" t="s">
        <v>27</v>
      </c>
      <c r="H920" s="50" t="s">
        <v>1703</v>
      </c>
      <c r="I920" s="167" t="s">
        <v>204</v>
      </c>
    </row>
    <row r="921" spans="1:9" ht="12.75">
      <c r="A921" s="49" t="s">
        <v>170</v>
      </c>
      <c r="B921" s="48" t="s">
        <v>48</v>
      </c>
      <c r="C921" s="50" t="s">
        <v>1704</v>
      </c>
      <c r="D921" s="167" t="s">
        <v>204</v>
      </c>
      <c r="E921" s="54"/>
      <c r="F921" s="48" t="s">
        <v>27</v>
      </c>
      <c r="G921" s="49" t="s">
        <v>545</v>
      </c>
      <c r="H921" s="50" t="s">
        <v>1706</v>
      </c>
      <c r="I921" s="167" t="s">
        <v>204</v>
      </c>
    </row>
    <row r="922" spans="1:9" ht="12.75">
      <c r="A922" s="49" t="s">
        <v>545</v>
      </c>
      <c r="B922" s="48" t="s">
        <v>170</v>
      </c>
      <c r="C922" s="49" t="s">
        <v>1707</v>
      </c>
      <c r="D922" s="49"/>
      <c r="E922" s="49"/>
      <c r="F922" s="48" t="s">
        <v>27</v>
      </c>
      <c r="G922" s="49" t="s">
        <v>48</v>
      </c>
      <c r="H922" s="49" t="s">
        <v>1708</v>
      </c>
      <c r="I922" s="49"/>
    </row>
    <row r="923" spans="1:9" ht="12.75">
      <c r="A923" s="48" t="s">
        <v>48</v>
      </c>
      <c r="B923" s="49" t="s">
        <v>27</v>
      </c>
      <c r="C923" s="49" t="s">
        <v>1709</v>
      </c>
      <c r="D923" s="49"/>
      <c r="E923" s="200"/>
      <c r="F923" s="200"/>
      <c r="G923" s="200"/>
      <c r="H923" s="200"/>
      <c r="I923" s="200"/>
    </row>
    <row r="925" spans="1:9" ht="12.75">
      <c r="A925" s="204">
        <v>40871</v>
      </c>
      <c r="B925" s="205"/>
      <c r="C925" s="205"/>
      <c r="D925" s="205"/>
      <c r="E925" s="205"/>
      <c r="F925" s="205"/>
      <c r="G925" s="205"/>
      <c r="H925" s="205"/>
      <c r="I925" s="206"/>
    </row>
    <row r="926" spans="1:9" ht="12.75">
      <c r="A926" s="48" t="s">
        <v>170</v>
      </c>
      <c r="B926" s="49" t="s">
        <v>32</v>
      </c>
      <c r="C926" s="199" t="s">
        <v>1714</v>
      </c>
      <c r="D926" s="167" t="s">
        <v>204</v>
      </c>
      <c r="E926" s="54"/>
      <c r="F926" s="48" t="s">
        <v>1153</v>
      </c>
      <c r="G926" s="49" t="s">
        <v>27</v>
      </c>
      <c r="H926" s="50" t="s">
        <v>1715</v>
      </c>
      <c r="I926" s="167" t="s">
        <v>204</v>
      </c>
    </row>
    <row r="927" spans="1:9" ht="12.75">
      <c r="A927" s="48" t="s">
        <v>1153</v>
      </c>
      <c r="B927" s="49" t="s">
        <v>27</v>
      </c>
      <c r="C927" s="50" t="s">
        <v>1716</v>
      </c>
      <c r="D927" s="167" t="s">
        <v>204</v>
      </c>
      <c r="E927" s="54"/>
      <c r="F927" s="48" t="s">
        <v>27</v>
      </c>
      <c r="G927" s="49" t="s">
        <v>1020</v>
      </c>
      <c r="H927" s="50" t="s">
        <v>1717</v>
      </c>
      <c r="I927" s="167" t="s">
        <v>204</v>
      </c>
    </row>
    <row r="928" spans="1:9" ht="12.75">
      <c r="A928" s="48" t="s">
        <v>32</v>
      </c>
      <c r="B928" s="49" t="s">
        <v>545</v>
      </c>
      <c r="C928" s="49" t="s">
        <v>1718</v>
      </c>
      <c r="D928" s="49"/>
      <c r="E928" s="49"/>
      <c r="F928" s="49" t="s">
        <v>545</v>
      </c>
      <c r="G928" s="48" t="s">
        <v>32</v>
      </c>
      <c r="H928" s="49" t="s">
        <v>1719</v>
      </c>
      <c r="I928" s="49"/>
    </row>
    <row r="930" spans="1:9" ht="12.75">
      <c r="A930" s="204">
        <v>40885</v>
      </c>
      <c r="B930" s="205"/>
      <c r="C930" s="205"/>
      <c r="D930" s="205"/>
      <c r="E930" s="205"/>
      <c r="F930" s="205"/>
      <c r="G930" s="205"/>
      <c r="H930" s="205"/>
      <c r="I930" s="206"/>
    </row>
    <row r="931" spans="1:9" ht="12.75">
      <c r="A931" s="49" t="s">
        <v>27</v>
      </c>
      <c r="B931" s="48" t="s">
        <v>32</v>
      </c>
      <c r="C931" s="199" t="s">
        <v>1723</v>
      </c>
      <c r="D931" s="167" t="s">
        <v>204</v>
      </c>
      <c r="E931" s="54"/>
      <c r="F931" s="49" t="s">
        <v>545</v>
      </c>
      <c r="G931" s="48" t="s">
        <v>39</v>
      </c>
      <c r="H931" s="50" t="s">
        <v>1724</v>
      </c>
      <c r="I931" s="167" t="s">
        <v>204</v>
      </c>
    </row>
    <row r="932" spans="1:9" ht="12.75">
      <c r="A932" s="48" t="s">
        <v>1020</v>
      </c>
      <c r="B932" s="49" t="s">
        <v>1705</v>
      </c>
      <c r="C932" s="50" t="s">
        <v>1725</v>
      </c>
      <c r="D932" s="167" t="s">
        <v>204</v>
      </c>
      <c r="E932" s="54"/>
      <c r="F932" s="48" t="s">
        <v>27</v>
      </c>
      <c r="G932" s="49" t="s">
        <v>1020</v>
      </c>
      <c r="H932" s="50" t="s">
        <v>1722</v>
      </c>
      <c r="I932" s="167" t="s">
        <v>204</v>
      </c>
    </row>
    <row r="933" spans="1:9" ht="12.75">
      <c r="A933" s="48" t="s">
        <v>32</v>
      </c>
      <c r="B933" s="49" t="s">
        <v>1020</v>
      </c>
      <c r="C933" s="50" t="s">
        <v>1732</v>
      </c>
      <c r="D933" s="167" t="s">
        <v>204</v>
      </c>
      <c r="E933" s="54"/>
      <c r="F933" s="54"/>
      <c r="G933" s="54"/>
      <c r="H933" s="54"/>
      <c r="I933" s="167" t="s">
        <v>204</v>
      </c>
    </row>
    <row r="935" spans="1:9" ht="12.75">
      <c r="A935" s="204">
        <v>40892</v>
      </c>
      <c r="B935" s="205"/>
      <c r="C935" s="205"/>
      <c r="D935" s="205"/>
      <c r="E935" s="205"/>
      <c r="F935" s="205"/>
      <c r="G935" s="205"/>
      <c r="H935" s="205"/>
      <c r="I935" s="206"/>
    </row>
    <row r="936" spans="1:9" ht="12.75">
      <c r="A936" s="48" t="s">
        <v>170</v>
      </c>
      <c r="B936" s="49" t="s">
        <v>545</v>
      </c>
      <c r="C936" s="199" t="s">
        <v>1735</v>
      </c>
      <c r="D936" s="167" t="s">
        <v>204</v>
      </c>
      <c r="E936" s="54"/>
      <c r="F936" s="49" t="s">
        <v>32</v>
      </c>
      <c r="G936" s="48" t="s">
        <v>170</v>
      </c>
      <c r="H936" s="50" t="s">
        <v>1737</v>
      </c>
      <c r="I936" s="167" t="s">
        <v>204</v>
      </c>
    </row>
    <row r="937" spans="1:9" ht="12.75">
      <c r="A937" s="48" t="s">
        <v>27</v>
      </c>
      <c r="B937" s="49" t="s">
        <v>1705</v>
      </c>
      <c r="C937" s="50" t="s">
        <v>1734</v>
      </c>
      <c r="D937" s="167" t="s">
        <v>204</v>
      </c>
      <c r="E937" s="54"/>
      <c r="F937" s="48" t="s">
        <v>32</v>
      </c>
      <c r="G937" s="49" t="s">
        <v>1020</v>
      </c>
      <c r="H937" s="50" t="s">
        <v>1733</v>
      </c>
      <c r="I937" s="167" t="s">
        <v>204</v>
      </c>
    </row>
    <row r="938" spans="1:9" ht="12.75">
      <c r="A938" s="48" t="s">
        <v>1153</v>
      </c>
      <c r="B938" s="49" t="s">
        <v>1020</v>
      </c>
      <c r="C938" s="50" t="s">
        <v>1736</v>
      </c>
      <c r="D938" s="167" t="s">
        <v>204</v>
      </c>
      <c r="E938" s="54"/>
      <c r="F938" s="54"/>
      <c r="G938" s="54"/>
      <c r="H938" s="54"/>
      <c r="I938" s="167" t="s">
        <v>204</v>
      </c>
    </row>
    <row r="940" spans="1:9" ht="12.75">
      <c r="A940" s="204">
        <v>40899</v>
      </c>
      <c r="B940" s="205"/>
      <c r="C940" s="205"/>
      <c r="D940" s="205"/>
      <c r="E940" s="205"/>
      <c r="F940" s="205"/>
      <c r="G940" s="205"/>
      <c r="H940" s="205"/>
      <c r="I940" s="206"/>
    </row>
    <row r="941" spans="1:9" ht="12.75">
      <c r="A941" s="49" t="s">
        <v>27</v>
      </c>
      <c r="B941" s="48" t="s">
        <v>170</v>
      </c>
      <c r="C941" s="199" t="s">
        <v>1740</v>
      </c>
      <c r="D941" s="167" t="s">
        <v>204</v>
      </c>
      <c r="E941" s="54"/>
      <c r="F941" s="49" t="s">
        <v>1020</v>
      </c>
      <c r="G941" s="48" t="s">
        <v>27</v>
      </c>
      <c r="H941" s="50" t="s">
        <v>1741</v>
      </c>
      <c r="I941" s="167" t="s">
        <v>204</v>
      </c>
    </row>
    <row r="942" spans="1:9" ht="12.75">
      <c r="A942" s="49" t="s">
        <v>32</v>
      </c>
      <c r="B942" s="48" t="s">
        <v>39</v>
      </c>
      <c r="C942" s="50" t="s">
        <v>1743</v>
      </c>
      <c r="D942" s="167" t="s">
        <v>204</v>
      </c>
      <c r="E942" s="54"/>
      <c r="F942" s="48" t="s">
        <v>27</v>
      </c>
      <c r="G942" s="49" t="s">
        <v>32</v>
      </c>
      <c r="H942" s="50" t="s">
        <v>1742</v>
      </c>
      <c r="I942" s="167" t="s">
        <v>204</v>
      </c>
    </row>
    <row r="943" spans="1:9" ht="12.75">
      <c r="A943" s="48" t="s">
        <v>32</v>
      </c>
      <c r="B943" s="49" t="s">
        <v>1020</v>
      </c>
      <c r="C943" s="50" t="s">
        <v>1744</v>
      </c>
      <c r="D943" s="49"/>
      <c r="E943" s="49"/>
      <c r="F943" s="49"/>
      <c r="G943" s="49"/>
      <c r="H943" s="49"/>
      <c r="I943" s="49"/>
    </row>
    <row r="945" spans="1:9" ht="12.75">
      <c r="A945" s="204">
        <v>40906</v>
      </c>
      <c r="B945" s="205"/>
      <c r="C945" s="205"/>
      <c r="D945" s="205"/>
      <c r="E945" s="205"/>
      <c r="F945" s="205"/>
      <c r="G945" s="205"/>
      <c r="H945" s="205"/>
      <c r="I945" s="206"/>
    </row>
    <row r="946" spans="1:9" ht="12.75">
      <c r="A946" s="49" t="s">
        <v>545</v>
      </c>
      <c r="B946" s="48" t="s">
        <v>170</v>
      </c>
      <c r="C946" s="199" t="s">
        <v>1748</v>
      </c>
      <c r="D946" s="167" t="s">
        <v>204</v>
      </c>
      <c r="E946" s="54"/>
      <c r="F946" s="48" t="s">
        <v>32</v>
      </c>
      <c r="G946" s="49" t="s">
        <v>27</v>
      </c>
      <c r="H946" s="50" t="s">
        <v>1749</v>
      </c>
      <c r="I946" s="167" t="s">
        <v>204</v>
      </c>
    </row>
    <row r="947" spans="1:9" ht="12.75">
      <c r="A947" s="49" t="s">
        <v>170</v>
      </c>
      <c r="B947" s="48" t="s">
        <v>32</v>
      </c>
      <c r="C947" s="50" t="s">
        <v>1750</v>
      </c>
      <c r="D947" s="167" t="s">
        <v>204</v>
      </c>
      <c r="E947" s="54"/>
      <c r="F947" s="48" t="s">
        <v>32</v>
      </c>
      <c r="G947" s="49" t="s">
        <v>27</v>
      </c>
      <c r="H947" s="50" t="s">
        <v>1751</v>
      </c>
      <c r="I947" s="167" t="s">
        <v>204</v>
      </c>
    </row>
    <row r="948" spans="1:9" ht="12.75">
      <c r="A948" s="49" t="s">
        <v>545</v>
      </c>
      <c r="B948" s="48" t="s">
        <v>32</v>
      </c>
      <c r="C948" s="50" t="s">
        <v>1752</v>
      </c>
      <c r="D948" s="49"/>
      <c r="E948" s="49"/>
      <c r="F948" s="49" t="s">
        <v>545</v>
      </c>
      <c r="G948" s="48" t="s">
        <v>27</v>
      </c>
      <c r="H948" s="50" t="s">
        <v>1753</v>
      </c>
      <c r="I948" s="49"/>
    </row>
    <row r="949" spans="1:9" ht="12.75">
      <c r="A949" s="49" t="s">
        <v>1020</v>
      </c>
      <c r="B949" s="48" t="s">
        <v>27</v>
      </c>
      <c r="C949" s="50" t="s">
        <v>1754</v>
      </c>
      <c r="D949" s="49"/>
      <c r="E949" s="49"/>
      <c r="F949" s="49" t="s">
        <v>1020</v>
      </c>
      <c r="G949" s="48" t="s">
        <v>1153</v>
      </c>
      <c r="H949" s="50" t="s">
        <v>1755</v>
      </c>
      <c r="I949" s="49"/>
    </row>
    <row r="951" spans="1:9" ht="12.75">
      <c r="A951" s="204">
        <v>40920</v>
      </c>
      <c r="B951" s="205"/>
      <c r="C951" s="205"/>
      <c r="D951" s="205"/>
      <c r="E951" s="205"/>
      <c r="F951" s="205"/>
      <c r="G951" s="205"/>
      <c r="H951" s="205"/>
      <c r="I951" s="206"/>
    </row>
    <row r="952" spans="1:9" ht="12.75">
      <c r="A952" s="48" t="s">
        <v>39</v>
      </c>
      <c r="B952" s="49" t="s">
        <v>32</v>
      </c>
      <c r="C952" s="199" t="s">
        <v>1757</v>
      </c>
      <c r="D952" s="167" t="s">
        <v>204</v>
      </c>
      <c r="E952" s="54"/>
      <c r="F952" s="48" t="s">
        <v>170</v>
      </c>
      <c r="G952" s="49" t="s">
        <v>1020</v>
      </c>
      <c r="H952" s="50" t="s">
        <v>1758</v>
      </c>
      <c r="I952" s="167" t="s">
        <v>204</v>
      </c>
    </row>
    <row r="953" spans="1:9" ht="12.75">
      <c r="A953" s="48" t="s">
        <v>32</v>
      </c>
      <c r="B953" s="49" t="s">
        <v>170</v>
      </c>
      <c r="C953" s="50" t="s">
        <v>1759</v>
      </c>
      <c r="D953" s="167" t="s">
        <v>204</v>
      </c>
      <c r="E953" s="54"/>
      <c r="F953" s="48" t="s">
        <v>1020</v>
      </c>
      <c r="G953" s="49" t="s">
        <v>1705</v>
      </c>
      <c r="H953" s="50" t="s">
        <v>1760</v>
      </c>
      <c r="I953" s="167" t="s">
        <v>204</v>
      </c>
    </row>
    <row r="955" spans="1:9" ht="12.75">
      <c r="A955" s="204">
        <v>40926</v>
      </c>
      <c r="B955" s="205"/>
      <c r="C955" s="205"/>
      <c r="D955" s="205"/>
      <c r="E955" s="205"/>
      <c r="F955" s="205"/>
      <c r="G955" s="205"/>
      <c r="H955" s="205"/>
      <c r="I955" s="206"/>
    </row>
    <row r="956" spans="1:9" ht="12.75">
      <c r="A956" s="49" t="s">
        <v>1020</v>
      </c>
      <c r="B956" s="48" t="s">
        <v>170</v>
      </c>
      <c r="C956" s="199" t="s">
        <v>1764</v>
      </c>
      <c r="D956" s="167" t="s">
        <v>204</v>
      </c>
      <c r="E956" s="54"/>
      <c r="F956" s="48" t="s">
        <v>32</v>
      </c>
      <c r="G956" s="49" t="s">
        <v>27</v>
      </c>
      <c r="H956" s="50" t="s">
        <v>1765</v>
      </c>
      <c r="I956" s="167" t="s">
        <v>204</v>
      </c>
    </row>
    <row r="957" spans="1:9" ht="12.75">
      <c r="A957" s="48" t="s">
        <v>1153</v>
      </c>
      <c r="B957" s="49" t="s">
        <v>39</v>
      </c>
      <c r="C957" s="50" t="s">
        <v>1766</v>
      </c>
      <c r="D957" s="167" t="s">
        <v>204</v>
      </c>
      <c r="E957" s="54"/>
      <c r="F957" s="48" t="s">
        <v>32</v>
      </c>
      <c r="G957" s="49" t="s">
        <v>1705</v>
      </c>
      <c r="H957" s="50" t="s">
        <v>1767</v>
      </c>
      <c r="I957" s="167" t="s">
        <v>204</v>
      </c>
    </row>
    <row r="959" spans="1:9" ht="12.75">
      <c r="A959" s="204">
        <v>40934</v>
      </c>
      <c r="B959" s="205"/>
      <c r="C959" s="205"/>
      <c r="D959" s="205"/>
      <c r="E959" s="205"/>
      <c r="F959" s="205"/>
      <c r="G959" s="205"/>
      <c r="H959" s="205"/>
      <c r="I959" s="206"/>
    </row>
    <row r="960" spans="1:9" ht="12.75">
      <c r="A960" s="48" t="s">
        <v>27</v>
      </c>
      <c r="B960" s="49" t="s">
        <v>170</v>
      </c>
      <c r="C960" s="199" t="s">
        <v>1772</v>
      </c>
      <c r="D960" s="167" t="s">
        <v>204</v>
      </c>
      <c r="E960" s="54"/>
      <c r="F960" s="49" t="s">
        <v>32</v>
      </c>
      <c r="G960" s="48" t="s">
        <v>27</v>
      </c>
      <c r="H960" s="50" t="s">
        <v>1773</v>
      </c>
      <c r="I960" s="167" t="s">
        <v>204</v>
      </c>
    </row>
    <row r="962" spans="1:9" ht="12.75">
      <c r="A962" s="204">
        <v>40941</v>
      </c>
      <c r="B962" s="205"/>
      <c r="C962" s="205"/>
      <c r="D962" s="205"/>
      <c r="E962" s="205"/>
      <c r="F962" s="205"/>
      <c r="G962" s="205"/>
      <c r="H962" s="205"/>
      <c r="I962" s="206"/>
    </row>
    <row r="963" spans="1:9" ht="12.75">
      <c r="A963" s="49" t="s">
        <v>545</v>
      </c>
      <c r="B963" s="48" t="s">
        <v>170</v>
      </c>
      <c r="C963" s="199" t="s">
        <v>1774</v>
      </c>
      <c r="D963" s="167" t="s">
        <v>204</v>
      </c>
      <c r="E963" s="54"/>
      <c r="F963" s="48" t="s">
        <v>32</v>
      </c>
      <c r="G963" s="49" t="s">
        <v>545</v>
      </c>
      <c r="H963" s="50" t="s">
        <v>1775</v>
      </c>
      <c r="I963" s="167" t="s">
        <v>204</v>
      </c>
    </row>
    <row r="964" spans="1:9" ht="12.75">
      <c r="A964" s="49" t="s">
        <v>545</v>
      </c>
      <c r="B964" s="48" t="s">
        <v>32</v>
      </c>
      <c r="C964" s="50" t="s">
        <v>1776</v>
      </c>
      <c r="D964" s="167" t="s">
        <v>204</v>
      </c>
      <c r="E964" s="54"/>
      <c r="F964" s="54"/>
      <c r="G964" s="54"/>
      <c r="H964" s="54"/>
      <c r="I964" s="54"/>
    </row>
    <row r="966" spans="1:9" ht="12.75">
      <c r="A966" s="204">
        <v>40955</v>
      </c>
      <c r="B966" s="205"/>
      <c r="C966" s="205"/>
      <c r="D966" s="205"/>
      <c r="E966" s="205"/>
      <c r="F966" s="205"/>
      <c r="G966" s="205"/>
      <c r="H966" s="205"/>
      <c r="I966" s="206"/>
    </row>
    <row r="967" spans="1:9" ht="12.75">
      <c r="A967" s="48" t="s">
        <v>39</v>
      </c>
      <c r="B967" s="49" t="s">
        <v>32</v>
      </c>
      <c r="C967" s="199" t="s">
        <v>1781</v>
      </c>
      <c r="D967" s="167" t="s">
        <v>204</v>
      </c>
      <c r="E967" s="54"/>
      <c r="F967" s="49" t="s">
        <v>1020</v>
      </c>
      <c r="G967" s="48" t="s">
        <v>32</v>
      </c>
      <c r="H967" s="50" t="s">
        <v>1782</v>
      </c>
      <c r="I967" s="167" t="s">
        <v>204</v>
      </c>
    </row>
    <row r="969" spans="1:9" ht="12.75">
      <c r="A969" s="204">
        <v>40962</v>
      </c>
      <c r="B969" s="205"/>
      <c r="C969" s="205"/>
      <c r="D969" s="205"/>
      <c r="E969" s="205"/>
      <c r="F969" s="205"/>
      <c r="G969" s="205"/>
      <c r="H969" s="205"/>
      <c r="I969" s="206"/>
    </row>
    <row r="970" spans="1:9" ht="12.75">
      <c r="A970" s="48" t="s">
        <v>32</v>
      </c>
      <c r="B970" s="49" t="s">
        <v>27</v>
      </c>
      <c r="C970" s="199" t="s">
        <v>1785</v>
      </c>
      <c r="D970" s="167" t="s">
        <v>204</v>
      </c>
      <c r="E970" s="54"/>
      <c r="F970" s="48" t="s">
        <v>1020</v>
      </c>
      <c r="G970" s="49" t="s">
        <v>1705</v>
      </c>
      <c r="H970" s="50" t="s">
        <v>1786</v>
      </c>
      <c r="I970" s="167" t="s">
        <v>204</v>
      </c>
    </row>
    <row r="971" spans="1:9" ht="12.75">
      <c r="A971" s="48" t="s">
        <v>170</v>
      </c>
      <c r="B971" s="49" t="s">
        <v>101</v>
      </c>
      <c r="C971" s="50" t="s">
        <v>1790</v>
      </c>
      <c r="D971" s="167" t="s">
        <v>204</v>
      </c>
      <c r="E971" s="54"/>
      <c r="F971" s="49" t="s">
        <v>101</v>
      </c>
      <c r="G971" s="48" t="s">
        <v>32</v>
      </c>
      <c r="H971" s="50" t="s">
        <v>1787</v>
      </c>
      <c r="I971" s="54"/>
    </row>
    <row r="972" spans="1:9" ht="12.75">
      <c r="A972" s="49" t="s">
        <v>27</v>
      </c>
      <c r="B972" s="48" t="s">
        <v>170</v>
      </c>
      <c r="C972" s="50" t="s">
        <v>1788</v>
      </c>
      <c r="D972" s="167" t="s">
        <v>204</v>
      </c>
      <c r="E972" s="54"/>
      <c r="F972" s="48" t="s">
        <v>32</v>
      </c>
      <c r="G972" s="49" t="s">
        <v>27</v>
      </c>
      <c r="H972" s="50" t="s">
        <v>1789</v>
      </c>
      <c r="I972" s="54"/>
    </row>
    <row r="973" spans="1:9" ht="12.75">
      <c r="A973" s="49" t="s">
        <v>1020</v>
      </c>
      <c r="B973" s="48" t="s">
        <v>1705</v>
      </c>
      <c r="C973" s="50" t="s">
        <v>1594</v>
      </c>
      <c r="D973" s="167" t="s">
        <v>204</v>
      </c>
      <c r="E973" s="54"/>
      <c r="F973" s="54"/>
      <c r="G973" s="54"/>
      <c r="H973" s="54"/>
      <c r="I973" s="54"/>
    </row>
    <row r="975" spans="1:9" ht="12.75">
      <c r="A975" s="204">
        <v>40969</v>
      </c>
      <c r="B975" s="205"/>
      <c r="C975" s="205"/>
      <c r="D975" s="205"/>
      <c r="E975" s="205"/>
      <c r="F975" s="205"/>
      <c r="G975" s="205"/>
      <c r="H975" s="205"/>
      <c r="I975" s="206"/>
    </row>
    <row r="976" spans="1:9" ht="12.75">
      <c r="A976" s="48" t="s">
        <v>1705</v>
      </c>
      <c r="B976" s="49" t="s">
        <v>1020</v>
      </c>
      <c r="C976" s="199" t="s">
        <v>1795</v>
      </c>
      <c r="D976" s="167" t="s">
        <v>204</v>
      </c>
      <c r="E976" s="54"/>
      <c r="F976" s="48" t="s">
        <v>1020</v>
      </c>
      <c r="G976" s="49" t="s">
        <v>1705</v>
      </c>
      <c r="H976" s="50" t="s">
        <v>1794</v>
      </c>
      <c r="I976" s="167" t="s">
        <v>204</v>
      </c>
    </row>
    <row r="977" spans="1:9" ht="12.75">
      <c r="A977" s="49" t="s">
        <v>32</v>
      </c>
      <c r="B977" s="48" t="s">
        <v>1153</v>
      </c>
      <c r="C977" s="50" t="s">
        <v>1796</v>
      </c>
      <c r="D977" s="167" t="s">
        <v>204</v>
      </c>
      <c r="E977" s="54"/>
      <c r="F977" s="49" t="s">
        <v>27</v>
      </c>
      <c r="G977" s="48" t="s">
        <v>1153</v>
      </c>
      <c r="H977" s="50" t="s">
        <v>1797</v>
      </c>
      <c r="I977" s="54"/>
    </row>
    <row r="979" spans="1:9" ht="12.75">
      <c r="A979" s="204">
        <v>40976</v>
      </c>
      <c r="B979" s="205"/>
      <c r="C979" s="205"/>
      <c r="D979" s="205"/>
      <c r="E979" s="205"/>
      <c r="F979" s="205"/>
      <c r="G979" s="205"/>
      <c r="H979" s="205"/>
      <c r="I979" s="206"/>
    </row>
    <row r="980" spans="1:9" ht="12.75">
      <c r="A980" s="49" t="s">
        <v>545</v>
      </c>
      <c r="B980" s="48" t="s">
        <v>27</v>
      </c>
      <c r="C980" s="199" t="s">
        <v>1801</v>
      </c>
      <c r="D980" s="167" t="s">
        <v>204</v>
      </c>
      <c r="E980" s="54"/>
      <c r="F980" s="49" t="s">
        <v>1020</v>
      </c>
      <c r="G980" s="48" t="s">
        <v>27</v>
      </c>
      <c r="H980" s="50" t="s">
        <v>1802</v>
      </c>
      <c r="I980" s="167" t="s">
        <v>204</v>
      </c>
    </row>
    <row r="981" spans="1:9" ht="12.75">
      <c r="A981" s="48" t="s">
        <v>32</v>
      </c>
      <c r="B981" s="49" t="s">
        <v>1020</v>
      </c>
      <c r="C981" s="50" t="s">
        <v>1803</v>
      </c>
      <c r="D981" s="167" t="s">
        <v>204</v>
      </c>
      <c r="E981" s="54"/>
      <c r="F981" s="48" t="s">
        <v>32</v>
      </c>
      <c r="G981" s="49" t="s">
        <v>545</v>
      </c>
      <c r="H981" s="50" t="s">
        <v>1804</v>
      </c>
      <c r="I981" s="54"/>
    </row>
    <row r="983" spans="1:9" ht="12.75">
      <c r="A983" s="204">
        <v>40983</v>
      </c>
      <c r="B983" s="205"/>
      <c r="C983" s="205"/>
      <c r="D983" s="205"/>
      <c r="E983" s="205"/>
      <c r="F983" s="205"/>
      <c r="G983" s="205"/>
      <c r="H983" s="205"/>
      <c r="I983" s="206"/>
    </row>
    <row r="984" spans="1:9" ht="12.75">
      <c r="A984" s="48" t="s">
        <v>32</v>
      </c>
      <c r="B984" s="49" t="s">
        <v>170</v>
      </c>
      <c r="C984" s="199" t="s">
        <v>1807</v>
      </c>
      <c r="D984" s="167" t="s">
        <v>204</v>
      </c>
      <c r="E984" s="54"/>
      <c r="F984" s="48" t="s">
        <v>32</v>
      </c>
      <c r="G984" s="49" t="s">
        <v>545</v>
      </c>
      <c r="H984" s="50" t="s">
        <v>1810</v>
      </c>
      <c r="I984" s="167" t="s">
        <v>204</v>
      </c>
    </row>
    <row r="985" spans="1:9" ht="12.75">
      <c r="A985" s="49" t="s">
        <v>545</v>
      </c>
      <c r="B985" s="48" t="s">
        <v>170</v>
      </c>
      <c r="C985" s="50" t="s">
        <v>1809</v>
      </c>
      <c r="D985" s="167" t="s">
        <v>204</v>
      </c>
      <c r="E985" s="54"/>
      <c r="F985" s="49" t="s">
        <v>39</v>
      </c>
      <c r="G985" s="48" t="s">
        <v>27</v>
      </c>
      <c r="H985" s="50" t="s">
        <v>1808</v>
      </c>
      <c r="I985" s="54"/>
    </row>
    <row r="986" spans="1:9" ht="12.75">
      <c r="A986" s="49" t="s">
        <v>1020</v>
      </c>
      <c r="B986" s="48" t="s">
        <v>27</v>
      </c>
      <c r="C986" s="50" t="s">
        <v>1811</v>
      </c>
      <c r="D986" s="167" t="s">
        <v>204</v>
      </c>
      <c r="E986" s="54"/>
      <c r="F986" s="49" t="s">
        <v>1020</v>
      </c>
      <c r="G986" s="48" t="s">
        <v>27</v>
      </c>
      <c r="H986" s="50" t="s">
        <v>1812</v>
      </c>
      <c r="I986" s="54"/>
    </row>
    <row r="988" spans="1:9" ht="12.75">
      <c r="A988" s="204">
        <v>40990</v>
      </c>
      <c r="B988" s="205"/>
      <c r="C988" s="205"/>
      <c r="D988" s="205"/>
      <c r="E988" s="205"/>
      <c r="F988" s="205"/>
      <c r="G988" s="205"/>
      <c r="H988" s="205"/>
      <c r="I988" s="206"/>
    </row>
    <row r="989" spans="1:9" ht="12.75">
      <c r="A989" s="48" t="s">
        <v>170</v>
      </c>
      <c r="B989" s="49" t="s">
        <v>39</v>
      </c>
      <c r="C989" s="199" t="s">
        <v>1816</v>
      </c>
      <c r="D989" s="167" t="s">
        <v>204</v>
      </c>
      <c r="E989" s="54"/>
      <c r="F989" s="48" t="s">
        <v>1153</v>
      </c>
      <c r="G989" s="49" t="s">
        <v>1020</v>
      </c>
      <c r="H989" s="50" t="s">
        <v>1817</v>
      </c>
      <c r="I989" s="167" t="s">
        <v>204</v>
      </c>
    </row>
    <row r="990" spans="1:9" ht="12.75">
      <c r="A990" s="48" t="s">
        <v>32</v>
      </c>
      <c r="B990" s="49" t="s">
        <v>545</v>
      </c>
      <c r="C990" s="50" t="s">
        <v>1818</v>
      </c>
      <c r="D990" s="167" t="s">
        <v>204</v>
      </c>
      <c r="E990" s="54"/>
      <c r="F990" s="48" t="s">
        <v>1153</v>
      </c>
      <c r="G990" s="49" t="s">
        <v>32</v>
      </c>
      <c r="H990" s="50" t="s">
        <v>1819</v>
      </c>
      <c r="I990" s="54"/>
    </row>
    <row r="992" spans="1:9" ht="12.75">
      <c r="A992" s="204">
        <v>40997</v>
      </c>
      <c r="B992" s="205"/>
      <c r="C992" s="205"/>
      <c r="D992" s="205"/>
      <c r="E992" s="205"/>
      <c r="F992" s="205"/>
      <c r="G992" s="205"/>
      <c r="H992" s="205"/>
      <c r="I992" s="206"/>
    </row>
    <row r="993" spans="1:9" ht="12.75">
      <c r="A993" s="49" t="s">
        <v>545</v>
      </c>
      <c r="B993" s="48" t="s">
        <v>170</v>
      </c>
      <c r="C993" s="199" t="s">
        <v>1820</v>
      </c>
      <c r="D993" s="167" t="s">
        <v>204</v>
      </c>
      <c r="E993" s="54"/>
      <c r="F993" s="48" t="s">
        <v>32</v>
      </c>
      <c r="G993" s="49" t="s">
        <v>1705</v>
      </c>
      <c r="H993" s="50" t="s">
        <v>1821</v>
      </c>
      <c r="I993" s="167" t="s">
        <v>204</v>
      </c>
    </row>
    <row r="994" spans="1:9" ht="12.75">
      <c r="A994" s="49" t="s">
        <v>77</v>
      </c>
      <c r="B994" s="48" t="s">
        <v>170</v>
      </c>
      <c r="C994" s="50" t="s">
        <v>1822</v>
      </c>
      <c r="D994" s="167" t="s">
        <v>204</v>
      </c>
      <c r="E994" s="54"/>
      <c r="F994" s="49" t="s">
        <v>1020</v>
      </c>
      <c r="G994" s="48" t="s">
        <v>32</v>
      </c>
      <c r="H994" s="50" t="s">
        <v>1823</v>
      </c>
      <c r="I994" s="54"/>
    </row>
    <row r="996" spans="1:9" ht="12.75">
      <c r="A996" s="204">
        <v>41011</v>
      </c>
      <c r="B996" s="205"/>
      <c r="C996" s="205"/>
      <c r="D996" s="205"/>
      <c r="E996" s="205"/>
      <c r="F996" s="205"/>
      <c r="G996" s="205"/>
      <c r="H996" s="205"/>
      <c r="I996" s="206"/>
    </row>
    <row r="997" spans="1:9" ht="12.75">
      <c r="A997" s="48" t="s">
        <v>170</v>
      </c>
      <c r="B997" s="49" t="s">
        <v>27</v>
      </c>
      <c r="C997" s="199" t="s">
        <v>1835</v>
      </c>
      <c r="D997" s="167" t="s">
        <v>204</v>
      </c>
      <c r="E997" s="54"/>
      <c r="F997" s="49" t="s">
        <v>1705</v>
      </c>
      <c r="G997" s="48" t="s">
        <v>32</v>
      </c>
      <c r="H997" s="50" t="s">
        <v>1831</v>
      </c>
      <c r="I997" s="167" t="s">
        <v>204</v>
      </c>
    </row>
    <row r="998" spans="1:9" ht="12.75">
      <c r="A998" s="48" t="s">
        <v>32</v>
      </c>
      <c r="B998" s="49" t="s">
        <v>1020</v>
      </c>
      <c r="C998" s="50" t="s">
        <v>1832</v>
      </c>
      <c r="D998" s="167" t="s">
        <v>204</v>
      </c>
      <c r="E998" s="54"/>
      <c r="F998" s="48" t="s">
        <v>32</v>
      </c>
      <c r="G998" s="49" t="s">
        <v>27</v>
      </c>
      <c r="H998" s="50" t="s">
        <v>1833</v>
      </c>
      <c r="I998" s="54"/>
    </row>
    <row r="999" spans="1:9" ht="12.75">
      <c r="A999" s="48" t="s">
        <v>32</v>
      </c>
      <c r="B999" s="49" t="s">
        <v>545</v>
      </c>
      <c r="C999" s="50" t="s">
        <v>1834</v>
      </c>
      <c r="D999" s="167" t="s">
        <v>204</v>
      </c>
      <c r="E999" s="54"/>
      <c r="F999" s="49" t="s">
        <v>1020</v>
      </c>
      <c r="G999" s="48" t="s">
        <v>27</v>
      </c>
      <c r="H999" s="50" t="s">
        <v>1836</v>
      </c>
      <c r="I999" s="54"/>
    </row>
    <row r="1000" spans="1:9" ht="12.75">
      <c r="A1000" s="48" t="s">
        <v>1153</v>
      </c>
      <c r="B1000" s="49" t="s">
        <v>27</v>
      </c>
      <c r="C1000" s="50" t="s">
        <v>1837</v>
      </c>
      <c r="D1000" s="167" t="s">
        <v>204</v>
      </c>
      <c r="E1000" s="54"/>
      <c r="F1000" s="54"/>
      <c r="G1000" s="54"/>
      <c r="H1000" s="54"/>
      <c r="I1000" s="54"/>
    </row>
    <row r="1002" spans="1:9" ht="12.75">
      <c r="A1002" s="204">
        <v>41018</v>
      </c>
      <c r="B1002" s="205"/>
      <c r="C1002" s="205"/>
      <c r="D1002" s="205"/>
      <c r="E1002" s="205"/>
      <c r="F1002" s="205"/>
      <c r="G1002" s="205"/>
      <c r="H1002" s="205"/>
      <c r="I1002" s="206"/>
    </row>
    <row r="1003" spans="1:9" ht="12.75">
      <c r="A1003" s="48" t="s">
        <v>170</v>
      </c>
      <c r="B1003" s="49" t="s">
        <v>1020</v>
      </c>
      <c r="C1003" s="199" t="s">
        <v>1840</v>
      </c>
      <c r="D1003" s="167" t="s">
        <v>204</v>
      </c>
      <c r="E1003" s="54"/>
      <c r="F1003" s="48" t="s">
        <v>27</v>
      </c>
      <c r="G1003" s="49" t="s">
        <v>32</v>
      </c>
      <c r="H1003" s="50" t="s">
        <v>1841</v>
      </c>
      <c r="I1003" s="167" t="s">
        <v>204</v>
      </c>
    </row>
    <row r="1004" spans="1:9" ht="12.75">
      <c r="A1004" s="49" t="s">
        <v>1705</v>
      </c>
      <c r="B1004" s="48" t="s">
        <v>32</v>
      </c>
      <c r="C1004" s="50" t="s">
        <v>1842</v>
      </c>
      <c r="D1004" s="167" t="s">
        <v>204</v>
      </c>
      <c r="E1004" s="54"/>
      <c r="F1004" s="54"/>
      <c r="G1004" s="54"/>
      <c r="H1004" s="54"/>
      <c r="I1004" s="54"/>
    </row>
    <row r="1006" spans="1:9" ht="12.75">
      <c r="A1006" s="204">
        <v>41025</v>
      </c>
      <c r="B1006" s="205"/>
      <c r="C1006" s="205"/>
      <c r="D1006" s="205"/>
      <c r="E1006" s="205"/>
      <c r="F1006" s="205"/>
      <c r="G1006" s="205"/>
      <c r="H1006" s="205"/>
      <c r="I1006" s="206"/>
    </row>
    <row r="1007" spans="1:9" ht="12.75">
      <c r="A1007" s="49" t="s">
        <v>32</v>
      </c>
      <c r="B1007" s="48" t="s">
        <v>27</v>
      </c>
      <c r="C1007" s="199" t="s">
        <v>1846</v>
      </c>
      <c r="D1007" s="167" t="s">
        <v>204</v>
      </c>
      <c r="E1007" s="54"/>
      <c r="F1007" s="48" t="s">
        <v>1153</v>
      </c>
      <c r="G1007" s="49" t="s">
        <v>32</v>
      </c>
      <c r="H1007" s="50" t="s">
        <v>1847</v>
      </c>
      <c r="I1007" s="167" t="s">
        <v>204</v>
      </c>
    </row>
    <row r="1008" spans="1:9" ht="12.75">
      <c r="A1008" s="49" t="s">
        <v>27</v>
      </c>
      <c r="B1008" s="48" t="s">
        <v>32</v>
      </c>
      <c r="C1008" s="50" t="s">
        <v>1848</v>
      </c>
      <c r="D1008" s="167" t="s">
        <v>204</v>
      </c>
      <c r="E1008" s="54"/>
      <c r="F1008" s="48" t="s">
        <v>170</v>
      </c>
      <c r="G1008" s="49" t="s">
        <v>101</v>
      </c>
      <c r="H1008" s="50" t="s">
        <v>1849</v>
      </c>
      <c r="I1008" s="54"/>
    </row>
    <row r="1009" spans="1:9" ht="12.75">
      <c r="A1009" s="49" t="s">
        <v>1020</v>
      </c>
      <c r="B1009" s="48" t="s">
        <v>39</v>
      </c>
      <c r="C1009" s="50" t="s">
        <v>1850</v>
      </c>
      <c r="D1009" s="167" t="s">
        <v>204</v>
      </c>
      <c r="E1009" s="54"/>
      <c r="F1009" s="49" t="s">
        <v>1020</v>
      </c>
      <c r="G1009" s="48" t="s">
        <v>27</v>
      </c>
      <c r="H1009" s="50" t="s">
        <v>1851</v>
      </c>
      <c r="I1009" s="54"/>
    </row>
    <row r="1011" spans="1:9" ht="12.75">
      <c r="A1011" s="204">
        <v>41032</v>
      </c>
      <c r="B1011" s="205"/>
      <c r="C1011" s="205"/>
      <c r="D1011" s="205"/>
      <c r="E1011" s="205"/>
      <c r="F1011" s="205"/>
      <c r="G1011" s="205"/>
      <c r="H1011" s="205"/>
      <c r="I1011" s="206"/>
    </row>
    <row r="1012" spans="1:9" ht="12.75">
      <c r="A1012" s="49" t="s">
        <v>27</v>
      </c>
      <c r="B1012" s="48" t="s">
        <v>32</v>
      </c>
      <c r="C1012" s="199" t="s">
        <v>1856</v>
      </c>
      <c r="D1012" s="167" t="s">
        <v>204</v>
      </c>
      <c r="E1012" s="54"/>
      <c r="F1012" s="48" t="s">
        <v>1153</v>
      </c>
      <c r="G1012" s="49" t="s">
        <v>32</v>
      </c>
      <c r="H1012" s="50" t="s">
        <v>1857</v>
      </c>
      <c r="I1012" s="167" t="s">
        <v>204</v>
      </c>
    </row>
    <row r="1013" spans="1:9" ht="12.75">
      <c r="A1013" s="49" t="s">
        <v>1705</v>
      </c>
      <c r="B1013" s="48" t="s">
        <v>32</v>
      </c>
      <c r="C1013" s="50" t="s">
        <v>1858</v>
      </c>
      <c r="D1013" s="167" t="s">
        <v>204</v>
      </c>
      <c r="E1013" s="54"/>
      <c r="F1013" s="49" t="s">
        <v>32</v>
      </c>
      <c r="G1013" s="48" t="s">
        <v>1153</v>
      </c>
      <c r="H1013" s="50" t="s">
        <v>1859</v>
      </c>
      <c r="I1013" s="54"/>
    </row>
    <row r="1014" spans="1:9" ht="12.75">
      <c r="A1014" s="48" t="s">
        <v>170</v>
      </c>
      <c r="B1014" s="49" t="s">
        <v>1705</v>
      </c>
      <c r="C1014" s="50" t="s">
        <v>1860</v>
      </c>
      <c r="D1014" s="167" t="s">
        <v>204</v>
      </c>
      <c r="E1014" s="54"/>
      <c r="F1014" s="48" t="s">
        <v>27</v>
      </c>
      <c r="G1014" s="49" t="s">
        <v>545</v>
      </c>
      <c r="H1014" s="50" t="s">
        <v>1861</v>
      </c>
      <c r="I1014" s="54"/>
    </row>
    <row r="1016" spans="1:9" ht="12.75">
      <c r="A1016" s="204">
        <v>41039</v>
      </c>
      <c r="B1016" s="205"/>
      <c r="C1016" s="205"/>
      <c r="D1016" s="205"/>
      <c r="E1016" s="205"/>
      <c r="F1016" s="205"/>
      <c r="G1016" s="205"/>
      <c r="H1016" s="205"/>
      <c r="I1016" s="206"/>
    </row>
    <row r="1017" spans="1:9" ht="12.75">
      <c r="A1017" s="49" t="s">
        <v>32</v>
      </c>
      <c r="B1017" s="48" t="s">
        <v>27</v>
      </c>
      <c r="C1017" s="199" t="s">
        <v>1864</v>
      </c>
      <c r="D1017" s="167" t="s">
        <v>204</v>
      </c>
      <c r="E1017" s="54"/>
      <c r="F1017" s="48" t="s">
        <v>1153</v>
      </c>
      <c r="G1017" s="49" t="s">
        <v>32</v>
      </c>
      <c r="H1017" s="50" t="s">
        <v>1863</v>
      </c>
      <c r="I1017" s="167" t="s">
        <v>204</v>
      </c>
    </row>
    <row r="1018" spans="1:9" ht="12.75">
      <c r="A1018" s="48" t="s">
        <v>32</v>
      </c>
      <c r="B1018" s="49" t="s">
        <v>1705</v>
      </c>
      <c r="C1018" s="50" t="s">
        <v>1865</v>
      </c>
      <c r="D1018" s="167" t="s">
        <v>204</v>
      </c>
      <c r="E1018" s="54"/>
      <c r="F1018" s="49" t="s">
        <v>1705</v>
      </c>
      <c r="G1018" s="48" t="s">
        <v>170</v>
      </c>
      <c r="H1018" s="50" t="s">
        <v>1870</v>
      </c>
      <c r="I1018" s="54"/>
    </row>
    <row r="1019" spans="1:9" ht="12.75">
      <c r="A1019" s="48" t="s">
        <v>27</v>
      </c>
      <c r="B1019" s="49" t="s">
        <v>1020</v>
      </c>
      <c r="C1019" s="50" t="s">
        <v>1868</v>
      </c>
      <c r="D1019" s="167" t="s">
        <v>204</v>
      </c>
      <c r="E1019" s="54"/>
      <c r="F1019" s="54"/>
      <c r="G1019" s="54"/>
      <c r="H1019" s="54"/>
      <c r="I1019" s="54"/>
    </row>
    <row r="1021" spans="1:9" ht="12.75">
      <c r="A1021" s="204">
        <v>41046</v>
      </c>
      <c r="B1021" s="205"/>
      <c r="C1021" s="205"/>
      <c r="D1021" s="205"/>
      <c r="E1021" s="205"/>
      <c r="F1021" s="205"/>
      <c r="G1021" s="205"/>
      <c r="H1021" s="205"/>
      <c r="I1021" s="206"/>
    </row>
    <row r="1022" spans="1:9" ht="12.75">
      <c r="A1022" s="48" t="s">
        <v>170</v>
      </c>
      <c r="B1022" s="49" t="s">
        <v>39</v>
      </c>
      <c r="C1022" s="199" t="s">
        <v>1871</v>
      </c>
      <c r="D1022" s="167" t="s">
        <v>204</v>
      </c>
      <c r="E1022" s="54"/>
      <c r="F1022" s="48" t="s">
        <v>27</v>
      </c>
      <c r="G1022" s="49" t="s">
        <v>32</v>
      </c>
      <c r="H1022" s="50" t="s">
        <v>1872</v>
      </c>
      <c r="I1022" s="167" t="s">
        <v>204</v>
      </c>
    </row>
    <row r="1023" spans="1:9" ht="12.75">
      <c r="A1023" s="48" t="s">
        <v>32</v>
      </c>
      <c r="B1023" s="49" t="s">
        <v>27</v>
      </c>
      <c r="C1023" s="50" t="s">
        <v>1873</v>
      </c>
      <c r="D1023" s="167" t="s">
        <v>204</v>
      </c>
      <c r="E1023" s="54"/>
      <c r="F1023" s="48" t="s">
        <v>27</v>
      </c>
      <c r="G1023" s="49" t="s">
        <v>32</v>
      </c>
      <c r="H1023" s="50" t="s">
        <v>1874</v>
      </c>
      <c r="I1023" s="54"/>
    </row>
    <row r="1025" spans="1:9" ht="12.75">
      <c r="A1025" s="204">
        <v>41053</v>
      </c>
      <c r="B1025" s="205"/>
      <c r="C1025" s="205"/>
      <c r="D1025" s="205"/>
      <c r="E1025" s="205"/>
      <c r="F1025" s="205"/>
      <c r="G1025" s="205"/>
      <c r="H1025" s="205"/>
      <c r="I1025" s="206"/>
    </row>
    <row r="1026" spans="1:9" ht="12.75">
      <c r="A1026" s="49" t="s">
        <v>32</v>
      </c>
      <c r="B1026" s="48" t="s">
        <v>1153</v>
      </c>
      <c r="C1026" s="199" t="s">
        <v>1878</v>
      </c>
      <c r="D1026" s="167" t="s">
        <v>204</v>
      </c>
      <c r="E1026" s="54"/>
      <c r="F1026" s="48" t="s">
        <v>1153</v>
      </c>
      <c r="G1026" s="49" t="s">
        <v>1020</v>
      </c>
      <c r="H1026" s="50" t="s">
        <v>1880</v>
      </c>
      <c r="I1026" s="167" t="s">
        <v>204</v>
      </c>
    </row>
    <row r="1027" spans="1:9" ht="12.75">
      <c r="A1027" s="48" t="s">
        <v>32</v>
      </c>
      <c r="B1027" s="49" t="s">
        <v>1705</v>
      </c>
      <c r="C1027" s="50" t="s">
        <v>1877</v>
      </c>
      <c r="D1027" s="167" t="s">
        <v>204</v>
      </c>
      <c r="E1027" s="54"/>
      <c r="F1027" s="49" t="s">
        <v>1020</v>
      </c>
      <c r="G1027" s="48" t="s">
        <v>27</v>
      </c>
      <c r="H1027" s="50" t="s">
        <v>1881</v>
      </c>
      <c r="I1027" s="54"/>
    </row>
    <row r="1028" spans="1:9" ht="12.75">
      <c r="A1028" s="48" t="s">
        <v>27</v>
      </c>
      <c r="B1028" s="49" t="s">
        <v>32</v>
      </c>
      <c r="C1028" s="50" t="s">
        <v>1879</v>
      </c>
      <c r="D1028" s="167" t="s">
        <v>204</v>
      </c>
      <c r="E1028" s="54"/>
      <c r="F1028" s="48" t="s">
        <v>27</v>
      </c>
      <c r="G1028" s="49" t="s">
        <v>545</v>
      </c>
      <c r="H1028" s="50" t="s">
        <v>1882</v>
      </c>
      <c r="I1028" s="54"/>
    </row>
    <row r="1030" spans="1:9" ht="12.75">
      <c r="A1030" s="204">
        <v>41060</v>
      </c>
      <c r="B1030" s="205"/>
      <c r="C1030" s="205"/>
      <c r="D1030" s="205"/>
      <c r="E1030" s="205"/>
      <c r="F1030" s="205"/>
      <c r="G1030" s="205"/>
      <c r="H1030" s="205"/>
      <c r="I1030" s="206"/>
    </row>
    <row r="1031" spans="1:9" ht="12.75">
      <c r="A1031" s="49" t="s">
        <v>545</v>
      </c>
      <c r="B1031" s="48" t="s">
        <v>170</v>
      </c>
      <c r="C1031" s="199" t="s">
        <v>1887</v>
      </c>
      <c r="D1031" s="167" t="s">
        <v>204</v>
      </c>
      <c r="E1031" s="54"/>
      <c r="F1031" s="48" t="s">
        <v>32</v>
      </c>
      <c r="G1031" s="49" t="s">
        <v>1705</v>
      </c>
      <c r="H1031" s="50" t="s">
        <v>1888</v>
      </c>
      <c r="I1031" s="167" t="s">
        <v>204</v>
      </c>
    </row>
    <row r="1032" spans="1:9" ht="12.75">
      <c r="A1032" s="49" t="s">
        <v>545</v>
      </c>
      <c r="B1032" s="48" t="s">
        <v>32</v>
      </c>
      <c r="C1032" s="50" t="s">
        <v>1889</v>
      </c>
      <c r="D1032" s="167" t="s">
        <v>204</v>
      </c>
      <c r="E1032" s="54"/>
      <c r="F1032" s="48" t="s">
        <v>1153</v>
      </c>
      <c r="G1032" s="49" t="s">
        <v>32</v>
      </c>
      <c r="H1032" s="50" t="s">
        <v>1890</v>
      </c>
      <c r="I1032" s="54"/>
    </row>
    <row r="1034" spans="1:9" ht="12.75">
      <c r="A1034" s="204">
        <v>41067</v>
      </c>
      <c r="B1034" s="205"/>
      <c r="C1034" s="205"/>
      <c r="D1034" s="205"/>
      <c r="E1034" s="205"/>
      <c r="F1034" s="205"/>
      <c r="G1034" s="205"/>
      <c r="H1034" s="205"/>
      <c r="I1034" s="206"/>
    </row>
    <row r="1035" spans="1:9" ht="12.75">
      <c r="A1035" s="48" t="s">
        <v>170</v>
      </c>
      <c r="B1035" s="49" t="s">
        <v>32</v>
      </c>
      <c r="C1035" s="199" t="s">
        <v>1894</v>
      </c>
      <c r="D1035" s="167" t="s">
        <v>204</v>
      </c>
      <c r="E1035" s="54"/>
      <c r="F1035" s="49" t="s">
        <v>1705</v>
      </c>
      <c r="G1035" s="48" t="s">
        <v>1153</v>
      </c>
      <c r="H1035" s="50" t="s">
        <v>1895</v>
      </c>
      <c r="I1035" s="167" t="s">
        <v>204</v>
      </c>
    </row>
    <row r="1036" spans="1:9" ht="12.75">
      <c r="A1036" s="49" t="s">
        <v>32</v>
      </c>
      <c r="B1036" s="48" t="s">
        <v>1153</v>
      </c>
      <c r="C1036" s="50" t="s">
        <v>1896</v>
      </c>
      <c r="D1036" s="167" t="s">
        <v>204</v>
      </c>
      <c r="E1036" s="54"/>
      <c r="F1036" s="49" t="s">
        <v>32</v>
      </c>
      <c r="G1036" s="48" t="s">
        <v>1153</v>
      </c>
      <c r="H1036" s="50" t="s">
        <v>1897</v>
      </c>
      <c r="I1036" s="54"/>
    </row>
    <row r="1037" spans="1:9" ht="12.75">
      <c r="A1037" s="49" t="s">
        <v>101</v>
      </c>
      <c r="B1037" s="48" t="s">
        <v>170</v>
      </c>
      <c r="C1037" s="50" t="s">
        <v>1898</v>
      </c>
      <c r="D1037" s="167" t="s">
        <v>204</v>
      </c>
      <c r="E1037" s="54"/>
      <c r="F1037" s="54"/>
      <c r="G1037" s="54"/>
      <c r="H1037" s="54"/>
      <c r="I1037" s="54"/>
    </row>
    <row r="1039" spans="1:9" ht="12.75">
      <c r="A1039" s="204">
        <v>41081</v>
      </c>
      <c r="B1039" s="205"/>
      <c r="C1039" s="205"/>
      <c r="D1039" s="205"/>
      <c r="E1039" s="205"/>
      <c r="F1039" s="205"/>
      <c r="G1039" s="205"/>
      <c r="H1039" s="205"/>
      <c r="I1039" s="206"/>
    </row>
    <row r="1040" spans="1:9" ht="12.75">
      <c r="A1040" s="49" t="s">
        <v>27</v>
      </c>
      <c r="B1040" s="48" t="s">
        <v>170</v>
      </c>
      <c r="C1040" s="199" t="s">
        <v>1901</v>
      </c>
      <c r="D1040" s="167" t="s">
        <v>204</v>
      </c>
      <c r="E1040" s="54"/>
      <c r="F1040" s="49" t="s">
        <v>545</v>
      </c>
      <c r="G1040" s="48" t="s">
        <v>27</v>
      </c>
      <c r="H1040" s="50" t="s">
        <v>1902</v>
      </c>
      <c r="I1040" s="167" t="s">
        <v>204</v>
      </c>
    </row>
    <row r="1041" spans="1:9" ht="12.75">
      <c r="A1041" s="48" t="s">
        <v>1705</v>
      </c>
      <c r="B1041" s="49" t="s">
        <v>1020</v>
      </c>
      <c r="C1041" s="50" t="s">
        <v>1905</v>
      </c>
      <c r="D1041" s="167" t="s">
        <v>204</v>
      </c>
      <c r="E1041" s="54"/>
      <c r="F1041" s="54"/>
      <c r="G1041" s="54"/>
      <c r="H1041" s="54"/>
      <c r="I1041" s="54"/>
    </row>
    <row r="1043" spans="1:9" ht="12.75">
      <c r="A1043" s="204">
        <v>41095</v>
      </c>
      <c r="B1043" s="205"/>
      <c r="C1043" s="205"/>
      <c r="D1043" s="205"/>
      <c r="E1043" s="205"/>
      <c r="F1043" s="205"/>
      <c r="G1043" s="205"/>
      <c r="H1043" s="205"/>
      <c r="I1043" s="206"/>
    </row>
    <row r="1044" spans="1:9" ht="12.75">
      <c r="A1044" s="48" t="s">
        <v>170</v>
      </c>
      <c r="B1044" s="49" t="s">
        <v>32</v>
      </c>
      <c r="C1044" s="199" t="s">
        <v>1906</v>
      </c>
      <c r="D1044" s="167" t="s">
        <v>204</v>
      </c>
      <c r="E1044" s="54"/>
      <c r="F1044" s="49" t="s">
        <v>1705</v>
      </c>
      <c r="G1044" s="48" t="s">
        <v>27</v>
      </c>
      <c r="H1044" s="50" t="s">
        <v>1907</v>
      </c>
      <c r="I1044" s="167" t="s">
        <v>204</v>
      </c>
    </row>
    <row r="1045" spans="1:9" ht="12.75">
      <c r="A1045" s="48" t="s">
        <v>101</v>
      </c>
      <c r="B1045" s="49" t="s">
        <v>1909</v>
      </c>
      <c r="C1045" s="50" t="s">
        <v>1908</v>
      </c>
      <c r="D1045" s="167" t="s">
        <v>204</v>
      </c>
      <c r="E1045" s="54"/>
      <c r="F1045" s="54"/>
      <c r="G1045" s="54"/>
      <c r="H1045" s="54"/>
      <c r="I1045" s="54"/>
    </row>
    <row r="1047" spans="1:9" ht="12.75">
      <c r="A1047" s="204">
        <v>41126</v>
      </c>
      <c r="B1047" s="205"/>
      <c r="C1047" s="205"/>
      <c r="D1047" s="205"/>
      <c r="E1047" s="205"/>
      <c r="F1047" s="205"/>
      <c r="G1047" s="205"/>
      <c r="H1047" s="205"/>
      <c r="I1047" s="206"/>
    </row>
    <row r="1048" spans="1:9" ht="12.75">
      <c r="A1048" s="48" t="s">
        <v>170</v>
      </c>
      <c r="B1048" s="49" t="s">
        <v>77</v>
      </c>
      <c r="C1048" s="199" t="s">
        <v>1920</v>
      </c>
      <c r="D1048" s="167" t="s">
        <v>204</v>
      </c>
      <c r="E1048" s="54"/>
      <c r="F1048" s="48" t="s">
        <v>27</v>
      </c>
      <c r="G1048" s="49" t="s">
        <v>1913</v>
      </c>
      <c r="H1048" s="50" t="s">
        <v>1915</v>
      </c>
      <c r="I1048" s="167" t="s">
        <v>204</v>
      </c>
    </row>
    <row r="1049" spans="1:9" ht="12.75">
      <c r="A1049" s="49" t="s">
        <v>1913</v>
      </c>
      <c r="B1049" s="48" t="s">
        <v>77</v>
      </c>
      <c r="C1049" s="50" t="s">
        <v>1914</v>
      </c>
      <c r="D1049" s="167" t="s">
        <v>204</v>
      </c>
      <c r="E1049" s="54"/>
      <c r="F1049" s="48" t="s">
        <v>27</v>
      </c>
      <c r="G1049" s="49" t="s">
        <v>77</v>
      </c>
      <c r="H1049" s="50" t="s">
        <v>1916</v>
      </c>
      <c r="I1049" s="54"/>
    </row>
    <row r="1050" spans="1:9" ht="12.75">
      <c r="A1050" s="49" t="s">
        <v>48</v>
      </c>
      <c r="B1050" s="48" t="s">
        <v>170</v>
      </c>
      <c r="C1050" s="50" t="s">
        <v>1917</v>
      </c>
      <c r="D1050" s="167" t="s">
        <v>204</v>
      </c>
      <c r="E1050" s="54"/>
      <c r="F1050" s="48" t="s">
        <v>170</v>
      </c>
      <c r="G1050" s="49" t="s">
        <v>48</v>
      </c>
      <c r="H1050" s="50" t="s">
        <v>1918</v>
      </c>
      <c r="I1050" s="54" t="s">
        <v>19</v>
      </c>
    </row>
    <row r="1051" spans="1:9" ht="12.75">
      <c r="A1051" s="48" t="s">
        <v>1153</v>
      </c>
      <c r="B1051" s="49" t="s">
        <v>27</v>
      </c>
      <c r="C1051" s="50" t="s">
        <v>1919</v>
      </c>
      <c r="D1051" s="167" t="s">
        <v>204</v>
      </c>
      <c r="E1051" s="54"/>
      <c r="F1051" s="54"/>
      <c r="G1051" s="54"/>
      <c r="H1051" s="54"/>
      <c r="I1051" s="54"/>
    </row>
    <row r="1053" spans="1:9" ht="12.75">
      <c r="A1053" s="204">
        <v>41165</v>
      </c>
      <c r="B1053" s="205"/>
      <c r="C1053" s="205"/>
      <c r="D1053" s="205"/>
      <c r="E1053" s="205"/>
      <c r="F1053" s="205"/>
      <c r="G1053" s="205"/>
      <c r="H1053" s="205"/>
      <c r="I1053" s="206"/>
    </row>
    <row r="1054" spans="1:9" ht="12.75">
      <c r="A1054" s="49" t="s">
        <v>170</v>
      </c>
      <c r="B1054" s="48" t="s">
        <v>32</v>
      </c>
      <c r="C1054" s="199" t="s">
        <v>1926</v>
      </c>
      <c r="D1054" s="167" t="s">
        <v>204</v>
      </c>
      <c r="E1054" s="54"/>
      <c r="F1054" s="54"/>
      <c r="G1054" s="54"/>
      <c r="H1054" s="54"/>
      <c r="I1054" s="167" t="s">
        <v>204</v>
      </c>
    </row>
    <row r="1056" spans="1:9" ht="12.75">
      <c r="A1056" s="204">
        <v>41171</v>
      </c>
      <c r="B1056" s="205"/>
      <c r="C1056" s="205"/>
      <c r="D1056" s="205"/>
      <c r="E1056" s="205"/>
      <c r="F1056" s="205"/>
      <c r="G1056" s="205"/>
      <c r="H1056" s="205"/>
      <c r="I1056" s="206"/>
    </row>
    <row r="1057" spans="1:9" ht="12.75">
      <c r="A1057" s="49" t="s">
        <v>27</v>
      </c>
      <c r="B1057" s="48" t="s">
        <v>1153</v>
      </c>
      <c r="C1057" s="199" t="s">
        <v>1927</v>
      </c>
      <c r="D1057" s="167" t="s">
        <v>204</v>
      </c>
      <c r="E1057" s="54"/>
      <c r="F1057" s="49" t="s">
        <v>545</v>
      </c>
      <c r="G1057" s="48" t="s">
        <v>27</v>
      </c>
      <c r="H1057" s="50" t="s">
        <v>1928</v>
      </c>
      <c r="I1057" s="167" t="s">
        <v>204</v>
      </c>
    </row>
    <row r="1058" spans="1:9" ht="12.75">
      <c r="A1058" s="49" t="s">
        <v>27</v>
      </c>
      <c r="B1058" s="48" t="s">
        <v>1153</v>
      </c>
      <c r="C1058" s="50" t="s">
        <v>1929</v>
      </c>
      <c r="D1058" s="167" t="s">
        <v>204</v>
      </c>
      <c r="E1058" s="54"/>
      <c r="F1058" s="54"/>
      <c r="G1058" s="54"/>
      <c r="H1058" s="54"/>
      <c r="I1058" s="54"/>
    </row>
    <row r="1060" spans="1:9" ht="12.75">
      <c r="A1060" s="204">
        <v>41179</v>
      </c>
      <c r="B1060" s="205"/>
      <c r="C1060" s="205"/>
      <c r="D1060" s="205"/>
      <c r="E1060" s="205"/>
      <c r="F1060" s="205"/>
      <c r="G1060" s="205"/>
      <c r="H1060" s="205"/>
      <c r="I1060" s="206"/>
    </row>
    <row r="1061" spans="1:9" ht="12.75">
      <c r="A1061" s="49" t="s">
        <v>1020</v>
      </c>
      <c r="B1061" s="48" t="s">
        <v>32</v>
      </c>
      <c r="C1061" s="199" t="s">
        <v>1932</v>
      </c>
      <c r="D1061" s="167" t="s">
        <v>204</v>
      </c>
      <c r="E1061" s="54"/>
      <c r="F1061" s="54"/>
      <c r="G1061" s="54"/>
      <c r="H1061" s="54"/>
      <c r="I1061" s="167" t="s">
        <v>204</v>
      </c>
    </row>
    <row r="1062" ht="15">
      <c r="C1062" s="183"/>
    </row>
    <row r="1063" spans="1:9" ht="12.75">
      <c r="A1063" s="204">
        <v>41193</v>
      </c>
      <c r="B1063" s="205"/>
      <c r="C1063" s="205"/>
      <c r="D1063" s="205"/>
      <c r="E1063" s="205"/>
      <c r="F1063" s="205"/>
      <c r="G1063" s="205"/>
      <c r="H1063" s="205"/>
      <c r="I1063" s="206"/>
    </row>
    <row r="1064" spans="1:9" ht="12.75">
      <c r="A1064" s="48" t="s">
        <v>39</v>
      </c>
      <c r="B1064" s="49" t="s">
        <v>32</v>
      </c>
      <c r="C1064" s="199" t="s">
        <v>1934</v>
      </c>
      <c r="D1064" s="167" t="s">
        <v>204</v>
      </c>
      <c r="E1064" s="54"/>
      <c r="F1064" s="49" t="s">
        <v>545</v>
      </c>
      <c r="G1064" s="48" t="s">
        <v>170</v>
      </c>
      <c r="H1064" s="50" t="s">
        <v>1935</v>
      </c>
      <c r="I1064" s="167" t="s">
        <v>204</v>
      </c>
    </row>
    <row r="1065" spans="1:9" ht="12.75">
      <c r="A1065" s="49" t="s">
        <v>545</v>
      </c>
      <c r="B1065" s="48" t="s">
        <v>170</v>
      </c>
      <c r="C1065" s="50" t="s">
        <v>1936</v>
      </c>
      <c r="D1065" s="167" t="s">
        <v>204</v>
      </c>
      <c r="E1065" s="54"/>
      <c r="F1065" s="48" t="s">
        <v>77</v>
      </c>
      <c r="G1065" s="49" t="s">
        <v>1020</v>
      </c>
      <c r="H1065" s="50" t="s">
        <v>1937</v>
      </c>
      <c r="I1065" s="54"/>
    </row>
    <row r="1066" spans="1:9" ht="12.75">
      <c r="A1066" s="48" t="s">
        <v>77</v>
      </c>
      <c r="B1066" s="49" t="s">
        <v>32</v>
      </c>
      <c r="C1066" s="50" t="s">
        <v>1938</v>
      </c>
      <c r="D1066" s="167" t="s">
        <v>204</v>
      </c>
      <c r="E1066" s="54"/>
      <c r="F1066" s="48" t="s">
        <v>1153</v>
      </c>
      <c r="G1066" s="49" t="s">
        <v>32</v>
      </c>
      <c r="H1066" s="50" t="s">
        <v>1939</v>
      </c>
      <c r="I1066" s="54"/>
    </row>
    <row r="1068" spans="1:9" ht="12.75">
      <c r="A1068" s="204">
        <v>41200</v>
      </c>
      <c r="B1068" s="205"/>
      <c r="C1068" s="205"/>
      <c r="D1068" s="205"/>
      <c r="E1068" s="205"/>
      <c r="F1068" s="205"/>
      <c r="G1068" s="205"/>
      <c r="H1068" s="205"/>
      <c r="I1068" s="206"/>
    </row>
    <row r="1069" spans="1:9" ht="12.75">
      <c r="A1069" s="49" t="s">
        <v>39</v>
      </c>
      <c r="B1069" s="48" t="s">
        <v>32</v>
      </c>
      <c r="C1069" s="199" t="s">
        <v>1944</v>
      </c>
      <c r="D1069" s="167" t="s">
        <v>204</v>
      </c>
      <c r="E1069" s="54"/>
      <c r="F1069" s="49" t="s">
        <v>1020</v>
      </c>
      <c r="G1069" s="48" t="s">
        <v>170</v>
      </c>
      <c r="H1069" s="50" t="s">
        <v>1945</v>
      </c>
      <c r="I1069" s="167" t="s">
        <v>204</v>
      </c>
    </row>
    <row r="1070" spans="1:9" ht="12.75">
      <c r="A1070" s="49" t="s">
        <v>32</v>
      </c>
      <c r="B1070" s="48" t="s">
        <v>1153</v>
      </c>
      <c r="C1070" s="50" t="s">
        <v>1946</v>
      </c>
      <c r="D1070" s="167" t="s">
        <v>204</v>
      </c>
      <c r="E1070" s="54"/>
      <c r="F1070" s="54"/>
      <c r="G1070" s="49"/>
      <c r="H1070" s="50"/>
      <c r="I1070" s="54"/>
    </row>
    <row r="1072" spans="1:9" ht="12.75">
      <c r="A1072" s="204">
        <v>41220</v>
      </c>
      <c r="B1072" s="205"/>
      <c r="C1072" s="205"/>
      <c r="D1072" s="205"/>
      <c r="E1072" s="205"/>
      <c r="F1072" s="205"/>
      <c r="G1072" s="205"/>
      <c r="H1072" s="205"/>
      <c r="I1072" s="206"/>
    </row>
    <row r="1073" spans="1:9" ht="12.75">
      <c r="A1073" s="49" t="s">
        <v>39</v>
      </c>
      <c r="B1073" s="48" t="s">
        <v>170</v>
      </c>
      <c r="C1073" s="199" t="s">
        <v>1950</v>
      </c>
      <c r="D1073" s="167" t="s">
        <v>204</v>
      </c>
      <c r="E1073" s="54"/>
      <c r="F1073" s="49" t="s">
        <v>27</v>
      </c>
      <c r="G1073" s="48" t="s">
        <v>32</v>
      </c>
      <c r="H1073" s="50" t="s">
        <v>1951</v>
      </c>
      <c r="I1073" s="167" t="s">
        <v>204</v>
      </c>
    </row>
    <row r="1074" spans="1:9" ht="12.75">
      <c r="A1074" s="49" t="s">
        <v>32</v>
      </c>
      <c r="B1074" s="48" t="s">
        <v>1153</v>
      </c>
      <c r="C1074" s="50" t="s">
        <v>1952</v>
      </c>
      <c r="D1074" s="167" t="s">
        <v>204</v>
      </c>
      <c r="E1074" s="54"/>
      <c r="F1074" s="54"/>
      <c r="G1074" s="49"/>
      <c r="H1074" s="50"/>
      <c r="I1074" s="54"/>
    </row>
    <row r="1076" spans="1:9" ht="12.75">
      <c r="A1076" s="204">
        <v>41228</v>
      </c>
      <c r="B1076" s="205"/>
      <c r="C1076" s="205"/>
      <c r="D1076" s="205"/>
      <c r="E1076" s="205"/>
      <c r="F1076" s="205"/>
      <c r="G1076" s="205"/>
      <c r="H1076" s="205"/>
      <c r="I1076" s="206"/>
    </row>
    <row r="1077" spans="1:9" ht="12.75">
      <c r="A1077" s="49" t="s">
        <v>170</v>
      </c>
      <c r="B1077" s="48" t="s">
        <v>27</v>
      </c>
      <c r="C1077" s="199" t="s">
        <v>1955</v>
      </c>
      <c r="D1077" s="167" t="s">
        <v>204</v>
      </c>
      <c r="E1077" s="54"/>
      <c r="F1077" s="48" t="s">
        <v>32</v>
      </c>
      <c r="G1077" s="49" t="s">
        <v>39</v>
      </c>
      <c r="H1077" s="50" t="s">
        <v>1956</v>
      </c>
      <c r="I1077" s="167" t="s">
        <v>204</v>
      </c>
    </row>
    <row r="1078" spans="1:9" ht="12.75">
      <c r="A1078" s="49" t="s">
        <v>32</v>
      </c>
      <c r="B1078" s="48" t="s">
        <v>1153</v>
      </c>
      <c r="C1078" s="50" t="s">
        <v>1958</v>
      </c>
      <c r="D1078" s="167" t="s">
        <v>204</v>
      </c>
      <c r="E1078" s="54"/>
      <c r="F1078" s="48" t="s">
        <v>32</v>
      </c>
      <c r="G1078" s="49" t="s">
        <v>1020</v>
      </c>
      <c r="H1078" s="50" t="s">
        <v>1957</v>
      </c>
      <c r="I1078" s="54"/>
    </row>
    <row r="1079" spans="1:9" ht="12.75">
      <c r="A1079" s="49" t="s">
        <v>32</v>
      </c>
      <c r="B1079" s="48" t="s">
        <v>1153</v>
      </c>
      <c r="C1079" s="50" t="s">
        <v>1959</v>
      </c>
      <c r="D1079" s="167" t="s">
        <v>204</v>
      </c>
      <c r="E1079" s="54"/>
      <c r="F1079" s="49" t="s">
        <v>545</v>
      </c>
      <c r="G1079" s="48" t="s">
        <v>27</v>
      </c>
      <c r="H1079" s="50" t="s">
        <v>1960</v>
      </c>
      <c r="I1079" s="54"/>
    </row>
    <row r="1081" spans="1:9" ht="12.75">
      <c r="A1081" s="204">
        <v>41242</v>
      </c>
      <c r="B1081" s="205"/>
      <c r="C1081" s="205"/>
      <c r="D1081" s="205"/>
      <c r="E1081" s="205"/>
      <c r="F1081" s="205"/>
      <c r="G1081" s="205"/>
      <c r="H1081" s="205"/>
      <c r="I1081" s="206"/>
    </row>
    <row r="1082" spans="1:9" ht="12.75">
      <c r="A1082" s="49" t="s">
        <v>27</v>
      </c>
      <c r="B1082" s="48" t="s">
        <v>1153</v>
      </c>
      <c r="C1082" s="199" t="s">
        <v>1963</v>
      </c>
      <c r="D1082" s="167" t="s">
        <v>204</v>
      </c>
      <c r="E1082" s="54"/>
      <c r="F1082" s="48" t="s">
        <v>27</v>
      </c>
      <c r="G1082" s="49" t="s">
        <v>32</v>
      </c>
      <c r="H1082" s="50" t="s">
        <v>1964</v>
      </c>
      <c r="I1082" s="167" t="s">
        <v>204</v>
      </c>
    </row>
    <row r="1083" spans="1:9" ht="12.75">
      <c r="A1083" s="49" t="s">
        <v>32</v>
      </c>
      <c r="B1083" s="48" t="s">
        <v>1153</v>
      </c>
      <c r="C1083" s="50" t="s">
        <v>1965</v>
      </c>
      <c r="D1083" s="167" t="s">
        <v>204</v>
      </c>
      <c r="E1083" s="54"/>
      <c r="F1083" s="48" t="s">
        <v>1153</v>
      </c>
      <c r="G1083" s="49" t="s">
        <v>32</v>
      </c>
      <c r="H1083" s="50" t="s">
        <v>1966</v>
      </c>
      <c r="I1083" s="54"/>
    </row>
    <row r="1085" spans="1:9" ht="12.75">
      <c r="A1085" s="204">
        <v>41256</v>
      </c>
      <c r="B1085" s="205"/>
      <c r="C1085" s="205"/>
      <c r="D1085" s="205"/>
      <c r="E1085" s="205"/>
      <c r="F1085" s="205"/>
      <c r="G1085" s="205"/>
      <c r="H1085" s="205"/>
      <c r="I1085" s="206"/>
    </row>
    <row r="1086" spans="1:9" ht="12.75">
      <c r="A1086" s="48" t="s">
        <v>170</v>
      </c>
      <c r="B1086" s="49" t="s">
        <v>32</v>
      </c>
      <c r="C1086" s="199" t="s">
        <v>1968</v>
      </c>
      <c r="D1086" s="167" t="s">
        <v>204</v>
      </c>
      <c r="E1086" s="54"/>
      <c r="F1086" s="48" t="s">
        <v>27</v>
      </c>
      <c r="G1086" s="49" t="s">
        <v>32</v>
      </c>
      <c r="H1086" s="50" t="s">
        <v>1969</v>
      </c>
      <c r="I1086" s="167" t="s">
        <v>204</v>
      </c>
    </row>
    <row r="1087" spans="1:9" ht="12.75">
      <c r="A1087" s="49" t="s">
        <v>545</v>
      </c>
      <c r="B1087" s="48" t="s">
        <v>32</v>
      </c>
      <c r="C1087" s="50" t="s">
        <v>1970</v>
      </c>
      <c r="D1087" s="167" t="s">
        <v>204</v>
      </c>
      <c r="E1087" s="54"/>
      <c r="F1087" s="48" t="s">
        <v>27</v>
      </c>
      <c r="G1087" s="49" t="s">
        <v>1020</v>
      </c>
      <c r="H1087" s="50" t="s">
        <v>1971</v>
      </c>
      <c r="I1087" s="54"/>
    </row>
    <row r="1089" spans="1:9" ht="12.75">
      <c r="A1089" s="204">
        <v>41263</v>
      </c>
      <c r="B1089" s="205"/>
      <c r="C1089" s="205"/>
      <c r="D1089" s="205"/>
      <c r="E1089" s="205"/>
      <c r="F1089" s="205"/>
      <c r="G1089" s="205"/>
      <c r="H1089" s="205"/>
      <c r="I1089" s="206"/>
    </row>
    <row r="1090" spans="1:9" ht="12.75">
      <c r="A1090" s="49" t="s">
        <v>27</v>
      </c>
      <c r="B1090" s="48" t="s">
        <v>170</v>
      </c>
      <c r="C1090" s="199" t="s">
        <v>1975</v>
      </c>
      <c r="D1090" s="167" t="s">
        <v>204</v>
      </c>
      <c r="E1090" s="54"/>
      <c r="F1090" s="48" t="s">
        <v>170</v>
      </c>
      <c r="G1090" s="49" t="s">
        <v>32</v>
      </c>
      <c r="H1090" s="50" t="s">
        <v>1976</v>
      </c>
      <c r="I1090" s="167" t="s">
        <v>204</v>
      </c>
    </row>
    <row r="1091" spans="1:9" ht="12.75">
      <c r="A1091" s="49" t="s">
        <v>27</v>
      </c>
      <c r="B1091" s="48" t="s">
        <v>1020</v>
      </c>
      <c r="C1091" s="50" t="s">
        <v>1977</v>
      </c>
      <c r="D1091" s="167" t="s">
        <v>204</v>
      </c>
      <c r="E1091" s="54"/>
      <c r="F1091" s="48" t="s">
        <v>32</v>
      </c>
      <c r="G1091" s="49" t="s">
        <v>1020</v>
      </c>
      <c r="H1091" s="50" t="s">
        <v>1979</v>
      </c>
      <c r="I1091" s="54"/>
    </row>
    <row r="1092" spans="1:9" ht="12.75">
      <c r="A1092" s="48" t="s">
        <v>27</v>
      </c>
      <c r="B1092" s="49" t="s">
        <v>32</v>
      </c>
      <c r="C1092" s="50" t="s">
        <v>1978</v>
      </c>
      <c r="D1092" s="167" t="s">
        <v>204</v>
      </c>
      <c r="E1092" s="54"/>
      <c r="F1092" s="49"/>
      <c r="G1092" s="49"/>
      <c r="H1092" s="50"/>
      <c r="I1092" s="54"/>
    </row>
    <row r="1094" spans="1:9" ht="12.75">
      <c r="A1094" s="204">
        <v>41277</v>
      </c>
      <c r="B1094" s="205"/>
      <c r="C1094" s="205"/>
      <c r="D1094" s="205"/>
      <c r="E1094" s="205"/>
      <c r="F1094" s="205"/>
      <c r="G1094" s="205"/>
      <c r="H1094" s="205"/>
      <c r="I1094" s="206"/>
    </row>
    <row r="1095" spans="1:9" ht="12.75">
      <c r="A1095" s="49" t="s">
        <v>27</v>
      </c>
      <c r="B1095" s="48" t="s">
        <v>39</v>
      </c>
      <c r="C1095" s="199" t="s">
        <v>1981</v>
      </c>
      <c r="D1095" s="167" t="s">
        <v>204</v>
      </c>
      <c r="E1095" s="54"/>
      <c r="F1095" s="49" t="s">
        <v>32</v>
      </c>
      <c r="G1095" s="48" t="s">
        <v>27</v>
      </c>
      <c r="H1095" s="50" t="s">
        <v>1983</v>
      </c>
      <c r="I1095" s="167" t="s">
        <v>204</v>
      </c>
    </row>
    <row r="1096" spans="1:9" ht="12.75">
      <c r="A1096" s="48" t="s">
        <v>27</v>
      </c>
      <c r="B1096" s="49" t="s">
        <v>1020</v>
      </c>
      <c r="C1096" s="50" t="s">
        <v>1982</v>
      </c>
      <c r="D1096" s="167" t="s">
        <v>204</v>
      </c>
      <c r="E1096" s="54"/>
      <c r="F1096" s="54"/>
      <c r="G1096" s="54"/>
      <c r="H1096" s="54"/>
      <c r="I1096" s="54"/>
    </row>
    <row r="1098" spans="1:9" ht="12.75">
      <c r="A1098" s="204">
        <v>41291</v>
      </c>
      <c r="B1098" s="205"/>
      <c r="C1098" s="205"/>
      <c r="D1098" s="205"/>
      <c r="E1098" s="205"/>
      <c r="F1098" s="205"/>
      <c r="G1098" s="205"/>
      <c r="H1098" s="205"/>
      <c r="I1098" s="206"/>
    </row>
    <row r="1099" spans="1:9" ht="12.75">
      <c r="A1099" s="49" t="s">
        <v>545</v>
      </c>
      <c r="B1099" s="48" t="s">
        <v>170</v>
      </c>
      <c r="C1099" s="199" t="s">
        <v>1987</v>
      </c>
      <c r="D1099" s="167" t="s">
        <v>204</v>
      </c>
      <c r="E1099" s="54"/>
      <c r="F1099" s="49" t="s">
        <v>27</v>
      </c>
      <c r="G1099" s="48" t="s">
        <v>32</v>
      </c>
      <c r="H1099" s="50" t="s">
        <v>1988</v>
      </c>
      <c r="I1099" s="167" t="s">
        <v>204</v>
      </c>
    </row>
    <row r="1100" spans="1:9" ht="12.75">
      <c r="A1100" s="48" t="s">
        <v>27</v>
      </c>
      <c r="B1100" s="49" t="s">
        <v>545</v>
      </c>
      <c r="C1100" s="50" t="s">
        <v>1989</v>
      </c>
      <c r="D1100" s="167" t="s">
        <v>204</v>
      </c>
      <c r="E1100" s="54"/>
      <c r="F1100" s="54"/>
      <c r="G1100" s="54"/>
      <c r="H1100" s="54"/>
      <c r="I1100" s="54"/>
    </row>
    <row r="1102" spans="1:9" ht="12.75">
      <c r="A1102" s="204">
        <v>41298</v>
      </c>
      <c r="B1102" s="205"/>
      <c r="C1102" s="205"/>
      <c r="D1102" s="205"/>
      <c r="E1102" s="205"/>
      <c r="F1102" s="205"/>
      <c r="G1102" s="205"/>
      <c r="H1102" s="205"/>
      <c r="I1102" s="206"/>
    </row>
    <row r="1103" spans="1:9" ht="12.75">
      <c r="A1103" s="49" t="s">
        <v>32</v>
      </c>
      <c r="B1103" s="48" t="s">
        <v>170</v>
      </c>
      <c r="C1103" s="199" t="s">
        <v>1992</v>
      </c>
      <c r="D1103" s="167" t="s">
        <v>204</v>
      </c>
      <c r="E1103" s="54"/>
      <c r="F1103" s="48" t="s">
        <v>27</v>
      </c>
      <c r="G1103" s="49" t="s">
        <v>1020</v>
      </c>
      <c r="H1103" s="50" t="s">
        <v>1993</v>
      </c>
      <c r="I1103" s="167" t="s">
        <v>204</v>
      </c>
    </row>
    <row r="1105" spans="1:9" ht="12.75">
      <c r="A1105" s="204">
        <v>41305</v>
      </c>
      <c r="B1105" s="205"/>
      <c r="C1105" s="205"/>
      <c r="D1105" s="205"/>
      <c r="E1105" s="205"/>
      <c r="F1105" s="205"/>
      <c r="G1105" s="205"/>
      <c r="H1105" s="205"/>
      <c r="I1105" s="206"/>
    </row>
    <row r="1106" spans="1:9" ht="12.75">
      <c r="A1106" s="49" t="s">
        <v>170</v>
      </c>
      <c r="B1106" s="48" t="s">
        <v>27</v>
      </c>
      <c r="C1106" s="199" t="s">
        <v>1995</v>
      </c>
      <c r="D1106" s="167" t="s">
        <v>204</v>
      </c>
      <c r="E1106" s="54"/>
      <c r="F1106" s="49" t="s">
        <v>1020</v>
      </c>
      <c r="G1106" s="48" t="s">
        <v>32</v>
      </c>
      <c r="H1106" s="50" t="s">
        <v>1996</v>
      </c>
      <c r="I1106" s="167" t="s">
        <v>204</v>
      </c>
    </row>
    <row r="1108" spans="1:9" ht="12.75">
      <c r="A1108" s="204">
        <v>41312</v>
      </c>
      <c r="B1108" s="205"/>
      <c r="C1108" s="205"/>
      <c r="D1108" s="205"/>
      <c r="E1108" s="205"/>
      <c r="F1108" s="205"/>
      <c r="G1108" s="205"/>
      <c r="H1108" s="205"/>
      <c r="I1108" s="206"/>
    </row>
    <row r="1109" spans="1:9" ht="12.75">
      <c r="A1109" s="48" t="s">
        <v>27</v>
      </c>
      <c r="B1109" s="49" t="s">
        <v>32</v>
      </c>
      <c r="C1109" s="199" t="s">
        <v>1999</v>
      </c>
      <c r="D1109" s="167" t="s">
        <v>204</v>
      </c>
      <c r="E1109" s="54"/>
      <c r="F1109" s="54"/>
      <c r="G1109" s="54"/>
      <c r="H1109" s="54"/>
      <c r="I1109" s="167" t="s">
        <v>204</v>
      </c>
    </row>
    <row r="1111" spans="1:9" ht="12.75">
      <c r="A1111" s="204">
        <v>41333</v>
      </c>
      <c r="B1111" s="205"/>
      <c r="C1111" s="205"/>
      <c r="D1111" s="205"/>
      <c r="E1111" s="205"/>
      <c r="F1111" s="205"/>
      <c r="G1111" s="205"/>
      <c r="H1111" s="205"/>
      <c r="I1111" s="206"/>
    </row>
    <row r="1112" spans="1:9" ht="12.75">
      <c r="A1112" s="48" t="s">
        <v>27</v>
      </c>
      <c r="B1112" s="49" t="s">
        <v>39</v>
      </c>
      <c r="C1112" s="199" t="s">
        <v>1244</v>
      </c>
      <c r="D1112" s="167" t="s">
        <v>204</v>
      </c>
      <c r="E1112" s="54"/>
      <c r="F1112" s="49" t="s">
        <v>1020</v>
      </c>
      <c r="G1112" s="48" t="s">
        <v>27</v>
      </c>
      <c r="H1112" s="73" t="s">
        <v>2000</v>
      </c>
      <c r="I1112" s="167" t="s">
        <v>204</v>
      </c>
    </row>
    <row r="1114" spans="1:9" ht="12.75">
      <c r="A1114" s="204">
        <v>41340</v>
      </c>
      <c r="B1114" s="205"/>
      <c r="C1114" s="205"/>
      <c r="D1114" s="205"/>
      <c r="E1114" s="205"/>
      <c r="F1114" s="205"/>
      <c r="G1114" s="205"/>
      <c r="H1114" s="205"/>
      <c r="I1114" s="206"/>
    </row>
    <row r="1115" spans="1:9" ht="12.75">
      <c r="A1115" s="48" t="s">
        <v>1153</v>
      </c>
      <c r="B1115" s="49" t="s">
        <v>170</v>
      </c>
      <c r="C1115" s="199" t="s">
        <v>2003</v>
      </c>
      <c r="D1115" s="167" t="s">
        <v>204</v>
      </c>
      <c r="E1115" s="54"/>
      <c r="F1115" s="49" t="s">
        <v>545</v>
      </c>
      <c r="G1115" s="48" t="s">
        <v>27</v>
      </c>
      <c r="H1115" s="73" t="s">
        <v>2004</v>
      </c>
      <c r="I1115" s="167" t="s">
        <v>204</v>
      </c>
    </row>
    <row r="1117" spans="1:9" ht="12.75">
      <c r="A1117" s="204">
        <v>41347</v>
      </c>
      <c r="B1117" s="205"/>
      <c r="C1117" s="205"/>
      <c r="D1117" s="205"/>
      <c r="E1117" s="205"/>
      <c r="F1117" s="205"/>
      <c r="G1117" s="205"/>
      <c r="H1117" s="205"/>
      <c r="I1117" s="206"/>
    </row>
    <row r="1118" spans="1:9" ht="12.75">
      <c r="A1118" s="48" t="s">
        <v>170</v>
      </c>
      <c r="B1118" s="49" t="s">
        <v>32</v>
      </c>
      <c r="C1118" s="199" t="s">
        <v>2005</v>
      </c>
      <c r="D1118" s="167" t="s">
        <v>204</v>
      </c>
      <c r="E1118" s="54"/>
      <c r="F1118" s="54"/>
      <c r="G1118" s="54"/>
      <c r="H1118" s="54"/>
      <c r="I1118" s="54"/>
    </row>
    <row r="1120" spans="1:9" ht="12.75">
      <c r="A1120" s="204">
        <v>41361</v>
      </c>
      <c r="B1120" s="205"/>
      <c r="C1120" s="205"/>
      <c r="D1120" s="205"/>
      <c r="E1120" s="205"/>
      <c r="F1120" s="205"/>
      <c r="G1120" s="205"/>
      <c r="H1120" s="205"/>
      <c r="I1120" s="206"/>
    </row>
    <row r="1121" spans="1:9" ht="12.75">
      <c r="A1121" s="48" t="s">
        <v>32</v>
      </c>
      <c r="B1121" s="49" t="s">
        <v>39</v>
      </c>
      <c r="C1121" s="199" t="s">
        <v>2006</v>
      </c>
      <c r="D1121" s="167" t="s">
        <v>204</v>
      </c>
      <c r="E1121" s="54"/>
      <c r="F1121" s="48" t="s">
        <v>27</v>
      </c>
      <c r="G1121" s="49" t="s">
        <v>170</v>
      </c>
      <c r="H1121" s="50" t="s">
        <v>2007</v>
      </c>
      <c r="I1121" s="54"/>
    </row>
    <row r="1123" spans="1:9" ht="12.75">
      <c r="A1123" s="204">
        <v>41368</v>
      </c>
      <c r="B1123" s="205"/>
      <c r="C1123" s="205"/>
      <c r="D1123" s="205"/>
      <c r="E1123" s="205"/>
      <c r="F1123" s="205"/>
      <c r="G1123" s="205"/>
      <c r="H1123" s="205"/>
      <c r="I1123" s="206"/>
    </row>
    <row r="1124" spans="1:9" ht="12.75">
      <c r="A1124" s="49" t="s">
        <v>39</v>
      </c>
      <c r="B1124" s="48" t="s">
        <v>170</v>
      </c>
      <c r="C1124" s="199" t="s">
        <v>2009</v>
      </c>
      <c r="D1124" s="167" t="s">
        <v>204</v>
      </c>
      <c r="E1124" s="54"/>
      <c r="F1124" s="49" t="s">
        <v>32</v>
      </c>
      <c r="G1124" s="48" t="s">
        <v>27</v>
      </c>
      <c r="H1124" s="50" t="s">
        <v>2010</v>
      </c>
      <c r="I1124" s="54"/>
    </row>
    <row r="1126" spans="1:9" ht="12.75">
      <c r="A1126" s="204">
        <v>41375</v>
      </c>
      <c r="B1126" s="205"/>
      <c r="C1126" s="205"/>
      <c r="D1126" s="205"/>
      <c r="E1126" s="205"/>
      <c r="F1126" s="205"/>
      <c r="G1126" s="205"/>
      <c r="H1126" s="205"/>
      <c r="I1126" s="206"/>
    </row>
    <row r="1127" spans="1:9" ht="12.75">
      <c r="A1127" s="48" t="s">
        <v>170</v>
      </c>
      <c r="B1127" s="49" t="s">
        <v>1020</v>
      </c>
      <c r="C1127" s="199" t="s">
        <v>2013</v>
      </c>
      <c r="D1127" s="167" t="s">
        <v>204</v>
      </c>
      <c r="E1127" s="54"/>
      <c r="F1127" s="49" t="s">
        <v>27</v>
      </c>
      <c r="G1127" s="48" t="s">
        <v>32</v>
      </c>
      <c r="H1127" s="50" t="s">
        <v>2014</v>
      </c>
      <c r="I1127" s="54"/>
    </row>
    <row r="1129" spans="1:9" ht="12.75">
      <c r="A1129" s="204">
        <v>41382</v>
      </c>
      <c r="B1129" s="205"/>
      <c r="C1129" s="205"/>
      <c r="D1129" s="205"/>
      <c r="E1129" s="205"/>
      <c r="F1129" s="205"/>
      <c r="G1129" s="205"/>
      <c r="H1129" s="205"/>
      <c r="I1129" s="206"/>
    </row>
    <row r="1130" spans="1:9" ht="12.75">
      <c r="A1130" s="49" t="s">
        <v>1020</v>
      </c>
      <c r="B1130" s="48" t="s">
        <v>170</v>
      </c>
      <c r="C1130" s="199" t="s">
        <v>2017</v>
      </c>
      <c r="D1130" s="167" t="s">
        <v>204</v>
      </c>
      <c r="E1130" s="54"/>
      <c r="F1130" s="48" t="s">
        <v>27</v>
      </c>
      <c r="G1130" s="49" t="s">
        <v>545</v>
      </c>
      <c r="H1130" s="50" t="s">
        <v>2018</v>
      </c>
      <c r="I1130" s="54"/>
    </row>
    <row r="1131" spans="1:9" ht="12.75">
      <c r="A1131" s="48" t="s">
        <v>1153</v>
      </c>
      <c r="B1131" s="49" t="s">
        <v>32</v>
      </c>
      <c r="C1131" s="199" t="s">
        <v>2021</v>
      </c>
      <c r="D1131" s="167" t="s">
        <v>204</v>
      </c>
      <c r="E1131" s="54"/>
      <c r="F1131" s="54"/>
      <c r="G1131" s="54"/>
      <c r="H1131" s="54"/>
      <c r="I1131" s="54"/>
    </row>
    <row r="1133" spans="1:9" ht="12.75">
      <c r="A1133" s="204">
        <v>41396</v>
      </c>
      <c r="B1133" s="205"/>
      <c r="C1133" s="205"/>
      <c r="D1133" s="205"/>
      <c r="E1133" s="205"/>
      <c r="F1133" s="205"/>
      <c r="G1133" s="205"/>
      <c r="H1133" s="205"/>
      <c r="I1133" s="206"/>
    </row>
    <row r="1134" spans="1:9" ht="12.75">
      <c r="A1134" s="48" t="s">
        <v>170</v>
      </c>
      <c r="B1134" s="49" t="s">
        <v>27</v>
      </c>
      <c r="C1134" s="199" t="s">
        <v>2022</v>
      </c>
      <c r="D1134" s="167" t="s">
        <v>204</v>
      </c>
      <c r="E1134" s="54"/>
      <c r="F1134" s="48" t="s">
        <v>27</v>
      </c>
      <c r="G1134" s="49" t="s">
        <v>1020</v>
      </c>
      <c r="H1134" s="50" t="s">
        <v>2023</v>
      </c>
      <c r="I1134" s="54"/>
    </row>
    <row r="1135" spans="1:9" ht="12.75">
      <c r="A1135" s="48" t="s">
        <v>32</v>
      </c>
      <c r="B1135" s="49" t="s">
        <v>1020</v>
      </c>
      <c r="C1135" s="199" t="s">
        <v>2024</v>
      </c>
      <c r="D1135" s="167" t="s">
        <v>204</v>
      </c>
      <c r="E1135" s="54"/>
      <c r="F1135" s="54"/>
      <c r="G1135" s="54"/>
      <c r="H1135" s="54"/>
      <c r="I1135" s="54"/>
    </row>
    <row r="1137" spans="1:9" ht="12.75">
      <c r="A1137" s="204">
        <v>41410</v>
      </c>
      <c r="B1137" s="205"/>
      <c r="C1137" s="205"/>
      <c r="D1137" s="205"/>
      <c r="E1137" s="205"/>
      <c r="F1137" s="205"/>
      <c r="G1137" s="205"/>
      <c r="H1137" s="205"/>
      <c r="I1137" s="206"/>
    </row>
    <row r="1138" spans="1:9" ht="12.75">
      <c r="A1138" s="49" t="s">
        <v>1020</v>
      </c>
      <c r="B1138" s="48" t="s">
        <v>1153</v>
      </c>
      <c r="C1138" s="199" t="s">
        <v>2025</v>
      </c>
      <c r="D1138" s="167" t="s">
        <v>204</v>
      </c>
      <c r="E1138" s="54"/>
      <c r="F1138" s="49" t="s">
        <v>545</v>
      </c>
      <c r="G1138" s="48" t="s">
        <v>27</v>
      </c>
      <c r="H1138" s="50" t="s">
        <v>2026</v>
      </c>
      <c r="I1138" s="54"/>
    </row>
    <row r="1139" spans="1:9" ht="12.75">
      <c r="A1139" s="48" t="s">
        <v>32</v>
      </c>
      <c r="B1139" s="49" t="s">
        <v>27</v>
      </c>
      <c r="C1139" s="199" t="s">
        <v>556</v>
      </c>
      <c r="D1139" s="167" t="s">
        <v>204</v>
      </c>
      <c r="E1139" s="54"/>
      <c r="F1139" s="54"/>
      <c r="G1139" s="54"/>
      <c r="H1139" s="54"/>
      <c r="I1139" s="54"/>
    </row>
    <row r="1141" spans="1:9" ht="12.75">
      <c r="A1141" s="204">
        <v>41417</v>
      </c>
      <c r="B1141" s="205"/>
      <c r="C1141" s="205"/>
      <c r="D1141" s="205"/>
      <c r="E1141" s="205"/>
      <c r="F1141" s="205"/>
      <c r="G1141" s="205"/>
      <c r="H1141" s="205"/>
      <c r="I1141" s="206"/>
    </row>
    <row r="1142" spans="1:9" ht="12.75">
      <c r="A1142" s="49" t="s">
        <v>1020</v>
      </c>
      <c r="B1142" s="48" t="s">
        <v>39</v>
      </c>
      <c r="C1142" s="199" t="s">
        <v>2028</v>
      </c>
      <c r="D1142" s="167" t="s">
        <v>204</v>
      </c>
      <c r="E1142" s="54"/>
      <c r="F1142" s="49" t="s">
        <v>32</v>
      </c>
      <c r="G1142" s="48" t="s">
        <v>170</v>
      </c>
      <c r="H1142" s="50" t="s">
        <v>2029</v>
      </c>
      <c r="I1142" s="54"/>
    </row>
    <row r="1144" spans="1:9" ht="12.75">
      <c r="A1144" s="204">
        <v>41424</v>
      </c>
      <c r="B1144" s="205"/>
      <c r="C1144" s="205"/>
      <c r="D1144" s="205"/>
      <c r="E1144" s="205"/>
      <c r="F1144" s="205"/>
      <c r="G1144" s="205"/>
      <c r="H1144" s="205"/>
      <c r="I1144" s="206"/>
    </row>
    <row r="1145" spans="1:9" ht="12.75">
      <c r="A1145" s="48" t="s">
        <v>170</v>
      </c>
      <c r="B1145" s="49" t="s">
        <v>32</v>
      </c>
      <c r="C1145" s="199" t="s">
        <v>2032</v>
      </c>
      <c r="D1145" s="167" t="s">
        <v>204</v>
      </c>
      <c r="E1145" s="54"/>
      <c r="F1145" s="54"/>
      <c r="G1145" s="54"/>
      <c r="H1145" s="54"/>
      <c r="I1145" s="54"/>
    </row>
    <row r="1147" spans="1:9" ht="12.75">
      <c r="A1147" s="204">
        <v>41431</v>
      </c>
      <c r="B1147" s="205"/>
      <c r="C1147" s="205"/>
      <c r="D1147" s="205"/>
      <c r="E1147" s="205"/>
      <c r="F1147" s="205"/>
      <c r="G1147" s="205"/>
      <c r="H1147" s="205"/>
      <c r="I1147" s="206"/>
    </row>
    <row r="1148" spans="1:9" ht="12.75">
      <c r="A1148" s="48" t="s">
        <v>39</v>
      </c>
      <c r="B1148" s="49" t="s">
        <v>545</v>
      </c>
      <c r="C1148" s="199" t="s">
        <v>2033</v>
      </c>
      <c r="D1148" s="167" t="s">
        <v>204</v>
      </c>
      <c r="E1148" s="54"/>
      <c r="F1148" s="54"/>
      <c r="G1148" s="54"/>
      <c r="H1148" s="54"/>
      <c r="I1148" s="54"/>
    </row>
    <row r="1150" spans="1:9" ht="12.75">
      <c r="A1150" s="204">
        <v>41446</v>
      </c>
      <c r="B1150" s="205"/>
      <c r="C1150" s="205"/>
      <c r="D1150" s="205"/>
      <c r="E1150" s="205"/>
      <c r="F1150" s="205"/>
      <c r="G1150" s="205"/>
      <c r="H1150" s="205"/>
      <c r="I1150" s="206"/>
    </row>
    <row r="1151" spans="1:9" ht="12.75">
      <c r="A1151" s="49" t="s">
        <v>1020</v>
      </c>
      <c r="B1151" s="48" t="s">
        <v>39</v>
      </c>
      <c r="C1151" s="199" t="s">
        <v>2036</v>
      </c>
      <c r="D1151" s="167" t="s">
        <v>204</v>
      </c>
      <c r="E1151" s="54"/>
      <c r="F1151" s="54"/>
      <c r="G1151" s="54"/>
      <c r="H1151" s="54"/>
      <c r="I1151" s="54"/>
    </row>
    <row r="1153" spans="1:9" ht="12.75">
      <c r="A1153" s="204">
        <v>41453</v>
      </c>
      <c r="B1153" s="205"/>
      <c r="C1153" s="205"/>
      <c r="D1153" s="205"/>
      <c r="E1153" s="205"/>
      <c r="F1153" s="205"/>
      <c r="G1153" s="205"/>
      <c r="H1153" s="205"/>
      <c r="I1153" s="206"/>
    </row>
    <row r="1154" spans="1:9" ht="12.75">
      <c r="A1154" s="48" t="s">
        <v>1153</v>
      </c>
      <c r="B1154" s="49" t="s">
        <v>1020</v>
      </c>
      <c r="C1154" s="199" t="s">
        <v>2039</v>
      </c>
      <c r="D1154" s="167" t="s">
        <v>204</v>
      </c>
      <c r="E1154" s="54"/>
      <c r="F1154" s="48" t="s">
        <v>1153</v>
      </c>
      <c r="G1154" s="49" t="s">
        <v>111</v>
      </c>
      <c r="H1154" s="199" t="s">
        <v>2040</v>
      </c>
      <c r="I1154" s="54"/>
    </row>
    <row r="1156" spans="1:9" ht="12.75">
      <c r="A1156" s="204">
        <v>41467</v>
      </c>
      <c r="B1156" s="205"/>
      <c r="C1156" s="205"/>
      <c r="D1156" s="205"/>
      <c r="E1156" s="205"/>
      <c r="F1156" s="205"/>
      <c r="G1156" s="205"/>
      <c r="H1156" s="205"/>
      <c r="I1156" s="206"/>
    </row>
    <row r="1157" spans="1:9" ht="12.75">
      <c r="A1157" s="48" t="s">
        <v>32</v>
      </c>
      <c r="B1157" s="49" t="s">
        <v>111</v>
      </c>
      <c r="C1157" s="199" t="s">
        <v>2043</v>
      </c>
      <c r="D1157" s="167" t="s">
        <v>204</v>
      </c>
      <c r="E1157" s="54"/>
      <c r="F1157" s="49" t="s">
        <v>1020</v>
      </c>
      <c r="G1157" s="48" t="s">
        <v>27</v>
      </c>
      <c r="H1157" s="50" t="s">
        <v>2045</v>
      </c>
      <c r="I1157" s="54"/>
    </row>
    <row r="1159" spans="1:9" ht="12.75">
      <c r="A1159" s="204">
        <v>41530</v>
      </c>
      <c r="B1159" s="205"/>
      <c r="C1159" s="205"/>
      <c r="D1159" s="205"/>
      <c r="E1159" s="205"/>
      <c r="F1159" s="205"/>
      <c r="G1159" s="205"/>
      <c r="H1159" s="205"/>
      <c r="I1159" s="206"/>
    </row>
    <row r="1160" spans="1:9" ht="12.75">
      <c r="A1160" s="48" t="s">
        <v>170</v>
      </c>
      <c r="B1160" s="49" t="s">
        <v>545</v>
      </c>
      <c r="C1160" s="199" t="s">
        <v>2048</v>
      </c>
      <c r="D1160" s="167" t="s">
        <v>204</v>
      </c>
      <c r="E1160" s="54"/>
      <c r="F1160" s="48" t="s">
        <v>32</v>
      </c>
      <c r="G1160" s="49" t="s">
        <v>1020</v>
      </c>
      <c r="H1160" s="50" t="s">
        <v>2049</v>
      </c>
      <c r="I1160" s="54"/>
    </row>
    <row r="1162" spans="1:9" ht="12.75">
      <c r="A1162" s="204">
        <v>41537</v>
      </c>
      <c r="B1162" s="205"/>
      <c r="C1162" s="205"/>
      <c r="D1162" s="205"/>
      <c r="E1162" s="205"/>
      <c r="F1162" s="205"/>
      <c r="G1162" s="205"/>
      <c r="H1162" s="205"/>
      <c r="I1162" s="206"/>
    </row>
    <row r="1163" spans="1:9" ht="12.75">
      <c r="A1163" s="49" t="s">
        <v>32</v>
      </c>
      <c r="B1163" s="48" t="s">
        <v>170</v>
      </c>
      <c r="C1163" s="199" t="s">
        <v>2053</v>
      </c>
      <c r="D1163" s="167" t="s">
        <v>204</v>
      </c>
      <c r="E1163" s="54"/>
      <c r="F1163" s="54"/>
      <c r="G1163" s="54"/>
      <c r="H1163" s="54"/>
      <c r="I1163" s="54"/>
    </row>
    <row r="1165" spans="1:9" ht="12.75">
      <c r="A1165" s="204">
        <v>41564</v>
      </c>
      <c r="B1165" s="205"/>
      <c r="C1165" s="205"/>
      <c r="D1165" s="205"/>
      <c r="E1165" s="205"/>
      <c r="F1165" s="205"/>
      <c r="G1165" s="205"/>
      <c r="H1165" s="205"/>
      <c r="I1165" s="206"/>
    </row>
    <row r="1166" spans="1:9" ht="12.75">
      <c r="A1166" s="48" t="s">
        <v>27</v>
      </c>
      <c r="B1166" s="49" t="s">
        <v>545</v>
      </c>
      <c r="C1166" s="199" t="s">
        <v>2055</v>
      </c>
      <c r="D1166" s="167" t="s">
        <v>204</v>
      </c>
      <c r="E1166" s="54"/>
      <c r="F1166" s="49" t="s">
        <v>149</v>
      </c>
      <c r="G1166" s="48" t="s">
        <v>170</v>
      </c>
      <c r="H1166" s="50" t="s">
        <v>2056</v>
      </c>
      <c r="I1166" s="54"/>
    </row>
    <row r="1167" spans="1:9" ht="12.75">
      <c r="A1167" s="48" t="s">
        <v>27</v>
      </c>
      <c r="B1167" s="49" t="s">
        <v>39</v>
      </c>
      <c r="C1167" s="199" t="s">
        <v>2057</v>
      </c>
      <c r="D1167" s="167" t="s">
        <v>204</v>
      </c>
      <c r="E1167" s="54"/>
      <c r="F1167" s="54"/>
      <c r="G1167" s="54"/>
      <c r="H1167" s="54"/>
      <c r="I1167" s="54"/>
    </row>
    <row r="1169" spans="1:9" ht="12.75">
      <c r="A1169" s="204">
        <v>41606</v>
      </c>
      <c r="B1169" s="205"/>
      <c r="C1169" s="205"/>
      <c r="D1169" s="205"/>
      <c r="E1169" s="205"/>
      <c r="F1169" s="205"/>
      <c r="G1169" s="205"/>
      <c r="H1169" s="205"/>
      <c r="I1169" s="206"/>
    </row>
    <row r="1170" spans="1:9" ht="12.75">
      <c r="A1170" s="49" t="s">
        <v>545</v>
      </c>
      <c r="B1170" s="48" t="s">
        <v>170</v>
      </c>
      <c r="C1170" s="199" t="s">
        <v>2060</v>
      </c>
      <c r="D1170" s="167" t="s">
        <v>204</v>
      </c>
      <c r="E1170" s="54"/>
      <c r="F1170" s="54"/>
      <c r="G1170" s="54"/>
      <c r="H1170" s="54"/>
      <c r="I1170" s="54"/>
    </row>
    <row r="1172" spans="1:9" ht="12.75">
      <c r="A1172" s="204">
        <v>41620</v>
      </c>
      <c r="B1172" s="205"/>
      <c r="C1172" s="205"/>
      <c r="D1172" s="205"/>
      <c r="E1172" s="205"/>
      <c r="F1172" s="205"/>
      <c r="G1172" s="205"/>
      <c r="H1172" s="205"/>
      <c r="I1172" s="206"/>
    </row>
    <row r="1173" spans="1:9" ht="12.75">
      <c r="A1173" s="48" t="s">
        <v>170</v>
      </c>
      <c r="B1173" s="49" t="s">
        <v>32</v>
      </c>
      <c r="C1173" s="199" t="s">
        <v>2061</v>
      </c>
      <c r="D1173" s="167" t="s">
        <v>204</v>
      </c>
      <c r="E1173" s="54"/>
      <c r="F1173" s="54"/>
      <c r="G1173" s="54"/>
      <c r="H1173" s="54"/>
      <c r="I1173" s="54"/>
    </row>
    <row r="1175" spans="1:9" ht="12.75">
      <c r="A1175" s="204">
        <v>41655</v>
      </c>
      <c r="B1175" s="205"/>
      <c r="C1175" s="205"/>
      <c r="D1175" s="205"/>
      <c r="E1175" s="205"/>
      <c r="F1175" s="205"/>
      <c r="G1175" s="205"/>
      <c r="H1175" s="205"/>
      <c r="I1175" s="206"/>
    </row>
    <row r="1176" spans="1:9" ht="12.75">
      <c r="A1176" s="48" t="s">
        <v>170</v>
      </c>
      <c r="B1176" s="49" t="s">
        <v>545</v>
      </c>
      <c r="C1176" s="199" t="s">
        <v>2062</v>
      </c>
      <c r="D1176" s="167" t="s">
        <v>204</v>
      </c>
      <c r="E1176" s="54"/>
      <c r="F1176" s="54"/>
      <c r="G1176" s="54"/>
      <c r="H1176" s="54"/>
      <c r="I1176" s="54"/>
    </row>
    <row r="1178" spans="1:9" ht="12.75">
      <c r="A1178" s="204">
        <v>41657</v>
      </c>
      <c r="B1178" s="205"/>
      <c r="C1178" s="205"/>
      <c r="D1178" s="205"/>
      <c r="E1178" s="205"/>
      <c r="F1178" s="205"/>
      <c r="G1178" s="205"/>
      <c r="H1178" s="205"/>
      <c r="I1178" s="206"/>
    </row>
    <row r="1179" spans="1:9" ht="12.75">
      <c r="A1179" s="49" t="s">
        <v>1020</v>
      </c>
      <c r="B1179" s="48" t="s">
        <v>779</v>
      </c>
      <c r="C1179" s="199" t="s">
        <v>2062</v>
      </c>
      <c r="D1179" s="167" t="s">
        <v>204</v>
      </c>
      <c r="E1179" s="54"/>
      <c r="F1179" s="54"/>
      <c r="G1179" s="54"/>
      <c r="H1179" s="54"/>
      <c r="I1179" s="54"/>
    </row>
    <row r="1181" spans="1:9" ht="12.75">
      <c r="A1181" s="204">
        <v>41677</v>
      </c>
      <c r="B1181" s="205"/>
      <c r="C1181" s="205"/>
      <c r="D1181" s="205"/>
      <c r="E1181" s="205"/>
      <c r="F1181" s="205"/>
      <c r="G1181" s="205"/>
      <c r="H1181" s="205"/>
      <c r="I1181" s="206"/>
    </row>
    <row r="1182" spans="1:9" ht="12.75">
      <c r="A1182" s="48" t="s">
        <v>170</v>
      </c>
      <c r="B1182" s="49" t="s">
        <v>1020</v>
      </c>
      <c r="C1182" s="199" t="s">
        <v>2066</v>
      </c>
      <c r="D1182" s="167" t="s">
        <v>204</v>
      </c>
      <c r="E1182" s="54"/>
      <c r="F1182" s="48" t="s">
        <v>39</v>
      </c>
      <c r="G1182" s="49" t="s">
        <v>27</v>
      </c>
      <c r="H1182" s="199" t="s">
        <v>2067</v>
      </c>
      <c r="I1182" s="54"/>
    </row>
    <row r="1184" spans="1:9" ht="12.75">
      <c r="A1184" s="204">
        <v>41725</v>
      </c>
      <c r="B1184" s="205"/>
      <c r="C1184" s="205"/>
      <c r="D1184" s="205"/>
      <c r="E1184" s="205"/>
      <c r="F1184" s="205"/>
      <c r="G1184" s="205"/>
      <c r="H1184" s="205"/>
      <c r="I1184" s="206"/>
    </row>
    <row r="1185" spans="1:9" ht="12.75">
      <c r="A1185" s="49" t="s">
        <v>1020</v>
      </c>
      <c r="B1185" s="48" t="s">
        <v>170</v>
      </c>
      <c r="C1185" s="199" t="s">
        <v>2071</v>
      </c>
      <c r="D1185" s="167" t="s">
        <v>204</v>
      </c>
      <c r="E1185" s="54"/>
      <c r="F1185" s="54"/>
      <c r="G1185" s="54"/>
      <c r="H1185" s="54"/>
      <c r="I1185" s="54"/>
    </row>
    <row r="1187" spans="1:9" ht="12.75">
      <c r="A1187" s="204">
        <v>41746</v>
      </c>
      <c r="B1187" s="205"/>
      <c r="C1187" s="205"/>
      <c r="D1187" s="205"/>
      <c r="E1187" s="205"/>
      <c r="F1187" s="205"/>
      <c r="G1187" s="205"/>
      <c r="H1187" s="205"/>
      <c r="I1187" s="206"/>
    </row>
    <row r="1188" spans="1:9" ht="12.75">
      <c r="A1188" s="49" t="s">
        <v>27</v>
      </c>
      <c r="B1188" s="48" t="s">
        <v>170</v>
      </c>
      <c r="C1188" s="199" t="s">
        <v>2074</v>
      </c>
      <c r="D1188" s="167" t="s">
        <v>204</v>
      </c>
      <c r="E1188" s="54"/>
      <c r="F1188" s="49" t="s">
        <v>27</v>
      </c>
      <c r="G1188" s="48" t="s">
        <v>32</v>
      </c>
      <c r="H1188" s="199" t="s">
        <v>2075</v>
      </c>
      <c r="I1188" s="54" t="s">
        <v>2084</v>
      </c>
    </row>
    <row r="1189" spans="1:9" ht="12.75">
      <c r="A1189" s="185"/>
      <c r="B1189" s="184"/>
      <c r="C1189" s="202"/>
      <c r="D1189" s="203"/>
      <c r="E1189" s="141"/>
      <c r="F1189" s="185"/>
      <c r="G1189" s="184"/>
      <c r="H1189" s="202"/>
      <c r="I1189" s="141"/>
    </row>
    <row r="1190" spans="1:9" ht="12.75">
      <c r="A1190" s="204">
        <v>41753</v>
      </c>
      <c r="B1190" s="205"/>
      <c r="C1190" s="205"/>
      <c r="D1190" s="205"/>
      <c r="E1190" s="205"/>
      <c r="F1190" s="205"/>
      <c r="G1190" s="205"/>
      <c r="H1190" s="205"/>
      <c r="I1190" s="206"/>
    </row>
    <row r="1191" spans="1:9" ht="12.75">
      <c r="A1191" s="49" t="s">
        <v>1020</v>
      </c>
      <c r="B1191" s="48" t="s">
        <v>170</v>
      </c>
      <c r="C1191" s="199" t="s">
        <v>2077</v>
      </c>
      <c r="D1191" s="167" t="s">
        <v>204</v>
      </c>
      <c r="E1191" s="54"/>
      <c r="F1191" s="54"/>
      <c r="G1191" s="54"/>
      <c r="H1191" s="54"/>
      <c r="I1191" s="54"/>
    </row>
    <row r="1193" spans="1:9" ht="12.75">
      <c r="A1193" s="204">
        <v>41760</v>
      </c>
      <c r="B1193" s="205"/>
      <c r="C1193" s="205"/>
      <c r="D1193" s="205"/>
      <c r="E1193" s="205"/>
      <c r="F1193" s="205"/>
      <c r="G1193" s="205"/>
      <c r="H1193" s="205"/>
      <c r="I1193" s="206"/>
    </row>
    <row r="1194" spans="1:9" ht="12.75">
      <c r="A1194" s="49" t="s">
        <v>32</v>
      </c>
      <c r="B1194" s="48" t="s">
        <v>1153</v>
      </c>
      <c r="C1194" s="199" t="s">
        <v>2080</v>
      </c>
      <c r="D1194" s="167" t="s">
        <v>204</v>
      </c>
      <c r="E1194" s="54"/>
      <c r="F1194" s="49" t="s">
        <v>545</v>
      </c>
      <c r="G1194" s="48" t="s">
        <v>32</v>
      </c>
      <c r="H1194" s="199" t="s">
        <v>2081</v>
      </c>
      <c r="I1194" s="54"/>
    </row>
    <row r="1195" spans="1:9" ht="12.75">
      <c r="A1195" s="48" t="s">
        <v>32</v>
      </c>
      <c r="B1195" s="49" t="s">
        <v>545</v>
      </c>
      <c r="C1195" s="199" t="s">
        <v>2082</v>
      </c>
      <c r="D1195" s="167" t="s">
        <v>204</v>
      </c>
      <c r="E1195" s="54"/>
      <c r="F1195" s="54"/>
      <c r="G1195" s="54"/>
      <c r="H1195" s="54"/>
      <c r="I1195" s="54"/>
    </row>
    <row r="1197" spans="1:9" ht="12.75">
      <c r="A1197" s="204">
        <v>41795</v>
      </c>
      <c r="B1197" s="205"/>
      <c r="C1197" s="205"/>
      <c r="D1197" s="205"/>
      <c r="E1197" s="205"/>
      <c r="F1197" s="205"/>
      <c r="G1197" s="205"/>
      <c r="H1197" s="205"/>
      <c r="I1197" s="206"/>
    </row>
    <row r="1198" spans="1:9" ht="12.75">
      <c r="A1198" s="48" t="s">
        <v>1153</v>
      </c>
      <c r="B1198" s="49" t="s">
        <v>170</v>
      </c>
      <c r="C1198" s="199" t="s">
        <v>2085</v>
      </c>
      <c r="D1198" s="167" t="s">
        <v>204</v>
      </c>
      <c r="E1198" s="54"/>
      <c r="F1198" s="48" t="s">
        <v>27</v>
      </c>
      <c r="G1198" s="49" t="s">
        <v>39</v>
      </c>
      <c r="H1198" s="199" t="s">
        <v>2086</v>
      </c>
      <c r="I1198" s="54"/>
    </row>
    <row r="1199" spans="1:9" ht="12.75">
      <c r="A1199" s="48" t="s">
        <v>32</v>
      </c>
      <c r="B1199" s="49" t="s">
        <v>545</v>
      </c>
      <c r="C1199" s="199" t="s">
        <v>2089</v>
      </c>
      <c r="D1199" s="167" t="s">
        <v>204</v>
      </c>
      <c r="E1199" s="54"/>
      <c r="F1199" s="54"/>
      <c r="G1199" s="54"/>
      <c r="H1199" s="54"/>
      <c r="I1199" s="54"/>
    </row>
    <row r="1201" spans="1:9" ht="12.75">
      <c r="A1201" s="204" t="s">
        <v>2090</v>
      </c>
      <c r="B1201" s="205"/>
      <c r="C1201" s="205"/>
      <c r="D1201" s="205"/>
      <c r="E1201" s="205"/>
      <c r="F1201" s="205"/>
      <c r="G1201" s="205"/>
      <c r="H1201" s="205"/>
      <c r="I1201" s="206"/>
    </row>
    <row r="1202" spans="1:9" ht="12.75">
      <c r="A1202" s="48" t="s">
        <v>1153</v>
      </c>
      <c r="B1202" s="49" t="s">
        <v>170</v>
      </c>
      <c r="C1202" s="199" t="s">
        <v>2091</v>
      </c>
      <c r="D1202" s="167" t="s">
        <v>204</v>
      </c>
      <c r="E1202" s="54"/>
      <c r="F1202" s="48" t="s">
        <v>1153</v>
      </c>
      <c r="G1202" s="49" t="s">
        <v>32</v>
      </c>
      <c r="H1202" s="50" t="s">
        <v>2092</v>
      </c>
      <c r="I1202" s="167" t="s">
        <v>204</v>
      </c>
    </row>
    <row r="1203" spans="1:9" ht="12.75">
      <c r="A1203" s="49" t="s">
        <v>27</v>
      </c>
      <c r="B1203" s="48" t="s">
        <v>170</v>
      </c>
      <c r="C1203" s="50" t="s">
        <v>453</v>
      </c>
      <c r="D1203" s="167" t="s">
        <v>204</v>
      </c>
      <c r="E1203" s="54"/>
      <c r="F1203" s="48" t="s">
        <v>1153</v>
      </c>
      <c r="G1203" s="49" t="s">
        <v>27</v>
      </c>
      <c r="H1203" s="50" t="s">
        <v>2093</v>
      </c>
      <c r="I1203" s="54"/>
    </row>
    <row r="1204" spans="1:9" ht="12.75">
      <c r="A1204" s="48" t="s">
        <v>27</v>
      </c>
      <c r="B1204" s="49" t="s">
        <v>39</v>
      </c>
      <c r="C1204" s="50" t="s">
        <v>2094</v>
      </c>
      <c r="D1204" s="167" t="s">
        <v>204</v>
      </c>
      <c r="E1204" s="54"/>
      <c r="F1204" s="49" t="s">
        <v>170</v>
      </c>
      <c r="G1204" s="48" t="s">
        <v>27</v>
      </c>
      <c r="H1204" s="50" t="s">
        <v>2095</v>
      </c>
      <c r="I1204" s="54"/>
    </row>
    <row r="1205" spans="1:9" ht="12.75">
      <c r="A1205" s="49" t="s">
        <v>27</v>
      </c>
      <c r="B1205" s="48" t="s">
        <v>170</v>
      </c>
      <c r="C1205" s="50" t="s">
        <v>2096</v>
      </c>
      <c r="D1205" s="167" t="s">
        <v>204</v>
      </c>
      <c r="E1205" s="54"/>
      <c r="F1205" s="48" t="s">
        <v>32</v>
      </c>
      <c r="G1205" s="49" t="s">
        <v>545</v>
      </c>
      <c r="H1205" s="50" t="s">
        <v>2089</v>
      </c>
      <c r="I1205" s="54"/>
    </row>
    <row r="1207" spans="1:9" ht="12.75">
      <c r="A1207" s="204">
        <v>41937</v>
      </c>
      <c r="B1207" s="205"/>
      <c r="C1207" s="205"/>
      <c r="D1207" s="205"/>
      <c r="E1207" s="205"/>
      <c r="F1207" s="205"/>
      <c r="G1207" s="205"/>
      <c r="H1207" s="205"/>
      <c r="I1207" s="206"/>
    </row>
    <row r="1208" spans="1:9" ht="12.75">
      <c r="A1208" s="49" t="s">
        <v>2100</v>
      </c>
      <c r="B1208" s="181" t="s">
        <v>170</v>
      </c>
      <c r="C1208" s="199"/>
      <c r="D1208" s="167" t="s">
        <v>204</v>
      </c>
      <c r="E1208" s="54"/>
      <c r="F1208" s="49" t="s">
        <v>2101</v>
      </c>
      <c r="G1208" s="181" t="s">
        <v>27</v>
      </c>
      <c r="H1208" s="50"/>
      <c r="I1208" s="167" t="s">
        <v>204</v>
      </c>
    </row>
    <row r="1209" spans="1:9" ht="12.75">
      <c r="A1209" s="49" t="s">
        <v>71</v>
      </c>
      <c r="B1209" s="181" t="s">
        <v>1153</v>
      </c>
      <c r="C1209" s="50"/>
      <c r="D1209" s="167" t="s">
        <v>204</v>
      </c>
      <c r="E1209" s="54"/>
      <c r="F1209" s="49" t="s">
        <v>2102</v>
      </c>
      <c r="G1209" s="181" t="s">
        <v>149</v>
      </c>
      <c r="H1209" s="50"/>
      <c r="I1209" s="54"/>
    </row>
    <row r="1210" spans="1:9" ht="12.75">
      <c r="A1210" s="49" t="s">
        <v>2103</v>
      </c>
      <c r="B1210" s="181" t="s">
        <v>39</v>
      </c>
      <c r="C1210" s="50"/>
      <c r="D1210" s="167" t="s">
        <v>204</v>
      </c>
      <c r="E1210" s="54"/>
      <c r="F1210" s="49" t="s">
        <v>101</v>
      </c>
      <c r="G1210" s="181" t="s">
        <v>111</v>
      </c>
      <c r="H1210" s="50"/>
      <c r="I1210" s="54"/>
    </row>
    <row r="1211" spans="1:9" ht="12.75">
      <c r="A1211" s="181" t="s">
        <v>170</v>
      </c>
      <c r="B1211" s="49" t="s">
        <v>149</v>
      </c>
      <c r="C1211" s="50"/>
      <c r="D1211" s="167" t="s">
        <v>204</v>
      </c>
      <c r="E1211" s="54"/>
      <c r="F1211" s="49" t="s">
        <v>27</v>
      </c>
      <c r="G1211" s="181" t="s">
        <v>39</v>
      </c>
      <c r="H1211" s="50"/>
      <c r="I1211" s="54"/>
    </row>
    <row r="1212" spans="1:9" ht="12.75">
      <c r="A1212" s="181" t="s">
        <v>1153</v>
      </c>
      <c r="B1212" s="49" t="s">
        <v>111</v>
      </c>
      <c r="C1212" s="50"/>
      <c r="D1212" s="167" t="s">
        <v>204</v>
      </c>
      <c r="E1212" s="54"/>
      <c r="F1212" s="181" t="s">
        <v>2102</v>
      </c>
      <c r="G1212" s="49" t="s">
        <v>2100</v>
      </c>
      <c r="H1212" s="50"/>
      <c r="I1212" s="54"/>
    </row>
    <row r="1213" spans="1:9" ht="12.75">
      <c r="A1213" s="49" t="s">
        <v>2103</v>
      </c>
      <c r="B1213" s="181" t="s">
        <v>2101</v>
      </c>
      <c r="C1213" s="50"/>
      <c r="D1213" s="167" t="s">
        <v>204</v>
      </c>
      <c r="E1213" s="54"/>
      <c r="F1213" s="49" t="s">
        <v>101</v>
      </c>
      <c r="G1213" s="181" t="s">
        <v>71</v>
      </c>
      <c r="H1213" s="50"/>
      <c r="I1213" s="54"/>
    </row>
    <row r="1214" spans="1:9" ht="12.75">
      <c r="A1214" s="181" t="s">
        <v>1153</v>
      </c>
      <c r="B1214" s="49" t="s">
        <v>170</v>
      </c>
      <c r="C1214" s="50"/>
      <c r="D1214" s="167" t="s">
        <v>204</v>
      </c>
      <c r="E1214" s="54"/>
      <c r="F1214" s="181" t="s">
        <v>39</v>
      </c>
      <c r="G1214" s="49" t="s">
        <v>71</v>
      </c>
      <c r="H1214" s="50"/>
      <c r="I1214" s="54"/>
    </row>
    <row r="1215" spans="1:9" ht="12.75">
      <c r="A1215" s="181" t="s">
        <v>27</v>
      </c>
      <c r="B1215" s="49" t="s">
        <v>2102</v>
      </c>
      <c r="C1215" s="50"/>
      <c r="D1215" s="167" t="s">
        <v>204</v>
      </c>
      <c r="E1215" s="54"/>
      <c r="F1215" s="181" t="s">
        <v>149</v>
      </c>
      <c r="G1215" s="49" t="s">
        <v>2100</v>
      </c>
      <c r="H1215" s="50"/>
      <c r="I1215" s="54"/>
    </row>
    <row r="1216" spans="1:9" ht="12.75">
      <c r="A1216" s="181" t="s">
        <v>111</v>
      </c>
      <c r="B1216" s="49" t="s">
        <v>2103</v>
      </c>
      <c r="C1216" s="50"/>
      <c r="D1216" s="167" t="s">
        <v>204</v>
      </c>
      <c r="E1216" s="54"/>
      <c r="F1216" s="49" t="s">
        <v>2101</v>
      </c>
      <c r="G1216" s="181" t="s">
        <v>101</v>
      </c>
      <c r="H1216" s="50"/>
      <c r="I1216" s="54"/>
    </row>
    <row r="1217" spans="1:9" ht="12.75">
      <c r="A1217" s="181" t="s">
        <v>39</v>
      </c>
      <c r="B1217" s="49" t="s">
        <v>1153</v>
      </c>
      <c r="C1217" s="50"/>
      <c r="D1217" s="167" t="s">
        <v>204</v>
      </c>
      <c r="E1217" s="54"/>
      <c r="F1217" s="181" t="s">
        <v>170</v>
      </c>
      <c r="G1217" s="49" t="s">
        <v>111</v>
      </c>
      <c r="H1217" s="50"/>
      <c r="I1217" s="54"/>
    </row>
    <row r="1218" spans="1:9" ht="12.75">
      <c r="A1218" s="181" t="s">
        <v>149</v>
      </c>
      <c r="B1218" s="49" t="s">
        <v>27</v>
      </c>
      <c r="C1218" s="50"/>
      <c r="D1218" s="167" t="s">
        <v>204</v>
      </c>
      <c r="E1218" s="54"/>
      <c r="F1218" s="49" t="s">
        <v>71</v>
      </c>
      <c r="G1218" s="181" t="s">
        <v>2101</v>
      </c>
      <c r="H1218" s="50"/>
      <c r="I1218" s="54"/>
    </row>
    <row r="1219" spans="1:9" ht="12.75">
      <c r="A1219" s="181" t="s">
        <v>101</v>
      </c>
      <c r="B1219" s="49" t="s">
        <v>2102</v>
      </c>
      <c r="C1219" s="50"/>
      <c r="D1219" s="167" t="s">
        <v>204</v>
      </c>
      <c r="E1219" s="54"/>
      <c r="F1219" s="49" t="s">
        <v>2100</v>
      </c>
      <c r="G1219" s="181" t="s">
        <v>2103</v>
      </c>
      <c r="H1219" s="50"/>
      <c r="I1219" s="54"/>
    </row>
    <row r="1220" spans="1:9" ht="12.75">
      <c r="A1220" s="49" t="s">
        <v>170</v>
      </c>
      <c r="B1220" s="181" t="s">
        <v>39</v>
      </c>
      <c r="C1220" s="50"/>
      <c r="D1220" s="167" t="s">
        <v>204</v>
      </c>
      <c r="E1220" s="54"/>
      <c r="F1220" s="181" t="s">
        <v>1153</v>
      </c>
      <c r="G1220" s="49" t="s">
        <v>149</v>
      </c>
      <c r="H1220" s="50"/>
      <c r="I1220" s="54"/>
    </row>
    <row r="1221" spans="1:9" ht="12.75">
      <c r="A1221" s="181" t="s">
        <v>27</v>
      </c>
      <c r="B1221" s="49" t="s">
        <v>71</v>
      </c>
      <c r="C1221" s="50"/>
      <c r="D1221" s="167" t="s">
        <v>204</v>
      </c>
      <c r="E1221" s="54"/>
      <c r="F1221" s="181" t="s">
        <v>111</v>
      </c>
      <c r="G1221" s="49" t="s">
        <v>2100</v>
      </c>
      <c r="H1221" s="50"/>
      <c r="I1221" s="54"/>
    </row>
    <row r="1222" spans="1:9" ht="12.75">
      <c r="A1222" s="181" t="s">
        <v>2102</v>
      </c>
      <c r="B1222" s="49" t="s">
        <v>2101</v>
      </c>
      <c r="C1222" s="50"/>
      <c r="D1222" s="167" t="s">
        <v>204</v>
      </c>
      <c r="E1222" s="54"/>
      <c r="F1222" s="181" t="s">
        <v>2103</v>
      </c>
      <c r="G1222" s="49" t="s">
        <v>101</v>
      </c>
      <c r="H1222" s="50"/>
      <c r="I1222" s="54"/>
    </row>
  </sheetData>
  <sheetProtection/>
  <mergeCells count="258">
    <mergeCell ref="A1207:I1207"/>
    <mergeCell ref="A1190:I1190"/>
    <mergeCell ref="A1184:I1184"/>
    <mergeCell ref="A1063:I1063"/>
    <mergeCell ref="A925:I925"/>
    <mergeCell ref="A919:I919"/>
    <mergeCell ref="A1030:I1030"/>
    <mergeCell ref="A1011:I1011"/>
    <mergeCell ref="A1002:I1002"/>
    <mergeCell ref="A988:I988"/>
    <mergeCell ref="A979:I979"/>
    <mergeCell ref="A983:I983"/>
    <mergeCell ref="A893:I893"/>
    <mergeCell ref="A1108:I1108"/>
    <mergeCell ref="A951:I951"/>
    <mergeCell ref="A913:I913"/>
    <mergeCell ref="A908:I908"/>
    <mergeCell ref="A955:I955"/>
    <mergeCell ref="A959:I959"/>
    <mergeCell ref="A945:I945"/>
    <mergeCell ref="A935:I935"/>
    <mergeCell ref="A900:I900"/>
    <mergeCell ref="A756:I756"/>
    <mergeCell ref="A805:I805"/>
    <mergeCell ref="A828:I828"/>
    <mergeCell ref="A940:I940"/>
    <mergeCell ref="A794:I794"/>
    <mergeCell ref="A772:I772"/>
    <mergeCell ref="A904:I904"/>
    <mergeCell ref="A930:I930"/>
    <mergeCell ref="A799:I799"/>
    <mergeCell ref="A781:I781"/>
    <mergeCell ref="A817:I817"/>
    <mergeCell ref="A856:I856"/>
    <mergeCell ref="A860:I860"/>
    <mergeCell ref="A786:I786"/>
    <mergeCell ref="A838:I838"/>
    <mergeCell ref="A768:I768"/>
    <mergeCell ref="A823:I823"/>
    <mergeCell ref="A791:I791"/>
    <mergeCell ref="A886:I886"/>
    <mergeCell ref="A811:I811"/>
    <mergeCell ref="A841:I841"/>
    <mergeCell ref="A852:I852"/>
    <mergeCell ref="A881:I881"/>
    <mergeCell ref="A864:I864"/>
    <mergeCell ref="A833:I833"/>
    <mergeCell ref="A872:I872"/>
    <mergeCell ref="A868:I868"/>
    <mergeCell ref="A876:I876"/>
    <mergeCell ref="A605:I605"/>
    <mergeCell ref="A275:I275"/>
    <mergeCell ref="A380:I380"/>
    <mergeCell ref="A643:I643"/>
    <mergeCell ref="A777:I777"/>
    <mergeCell ref="A738:I738"/>
    <mergeCell ref="A733:I733"/>
    <mergeCell ref="A760:I760"/>
    <mergeCell ref="A764:I764"/>
    <mergeCell ref="A709:I709"/>
    <mergeCell ref="A76:I76"/>
    <mergeCell ref="A79:I79"/>
    <mergeCell ref="A365:I365"/>
    <mergeCell ref="A101:I101"/>
    <mergeCell ref="A105:I105"/>
    <mergeCell ref="A278:I278"/>
    <mergeCell ref="A215:I215"/>
    <mergeCell ref="A224:I224"/>
    <mergeCell ref="A220:I220"/>
    <mergeCell ref="A210:I210"/>
    <mergeCell ref="A64:I64"/>
    <mergeCell ref="A69:I69"/>
    <mergeCell ref="A317:I317"/>
    <mergeCell ref="A196:I196"/>
    <mergeCell ref="A94:I94"/>
    <mergeCell ref="A160:I160"/>
    <mergeCell ref="A169:I169"/>
    <mergeCell ref="A73:I73"/>
    <mergeCell ref="A83:I83"/>
    <mergeCell ref="A89:I89"/>
    <mergeCell ref="A20:I20"/>
    <mergeCell ref="A32:I32"/>
    <mergeCell ref="A36:I36"/>
    <mergeCell ref="A43:I43"/>
    <mergeCell ref="A49:I49"/>
    <mergeCell ref="A61:I61"/>
    <mergeCell ref="A55:I55"/>
    <mergeCell ref="A140:I140"/>
    <mergeCell ref="A163:I163"/>
    <mergeCell ref="A180:I180"/>
    <mergeCell ref="A154:I154"/>
    <mergeCell ref="A144:I144"/>
    <mergeCell ref="A187:I187"/>
    <mergeCell ref="A190:I190"/>
    <mergeCell ref="A204:I204"/>
    <mergeCell ref="A199:I199"/>
    <mergeCell ref="A135:I135"/>
    <mergeCell ref="A112:I112"/>
    <mergeCell ref="A125:I125"/>
    <mergeCell ref="A118:I118"/>
    <mergeCell ref="A149:I149"/>
    <mergeCell ref="A176:I176"/>
    <mergeCell ref="A130:I130"/>
    <mergeCell ref="A262:I262"/>
    <mergeCell ref="A228:I228"/>
    <mergeCell ref="A271:I271"/>
    <mergeCell ref="A249:I249"/>
    <mergeCell ref="A238:I238"/>
    <mergeCell ref="A242:I242"/>
    <mergeCell ref="A268:I268"/>
    <mergeCell ref="A256:I256"/>
    <mergeCell ref="A233:I233"/>
    <mergeCell ref="A281:I281"/>
    <mergeCell ref="A292:I292"/>
    <mergeCell ref="A342:I342"/>
    <mergeCell ref="A296:I296"/>
    <mergeCell ref="A299:I299"/>
    <mergeCell ref="A285:I285"/>
    <mergeCell ref="A311:I311"/>
    <mergeCell ref="A324:I324"/>
    <mergeCell ref="A303:I303"/>
    <mergeCell ref="A320:I320"/>
    <mergeCell ref="A421:I421"/>
    <mergeCell ref="A289:I289"/>
    <mergeCell ref="A330:I330"/>
    <mergeCell ref="A334:I334"/>
    <mergeCell ref="A406:I406"/>
    <mergeCell ref="A434:I434"/>
    <mergeCell ref="A410:I410"/>
    <mergeCell ref="A431:I431"/>
    <mergeCell ref="A306:I306"/>
    <mergeCell ref="A327:I327"/>
    <mergeCell ref="A415:I415"/>
    <mergeCell ref="A337:I337"/>
    <mergeCell ref="A374:I374"/>
    <mergeCell ref="A403:I403"/>
    <mergeCell ref="A377:I377"/>
    <mergeCell ref="A346:I346"/>
    <mergeCell ref="A369:I369"/>
    <mergeCell ref="A397:I397"/>
    <mergeCell ref="A352:I352"/>
    <mergeCell ref="A473:I473"/>
    <mergeCell ref="A469:I469"/>
    <mergeCell ref="A385:I385"/>
    <mergeCell ref="A456:I456"/>
    <mergeCell ref="A477:I477"/>
    <mergeCell ref="A482:I482"/>
    <mergeCell ref="A390:I390"/>
    <mergeCell ref="A441:I441"/>
    <mergeCell ref="A437:I437"/>
    <mergeCell ref="A427:I427"/>
    <mergeCell ref="A612:I612"/>
    <mergeCell ref="A565:I565"/>
    <mergeCell ref="A600:I600"/>
    <mergeCell ref="A678:I678"/>
    <mergeCell ref="A658:I658"/>
    <mergeCell ref="A548:I548"/>
    <mergeCell ref="A560:I560"/>
    <mergeCell ref="A582:I582"/>
    <mergeCell ref="A617:I617"/>
    <mergeCell ref="A586:I586"/>
    <mergeCell ref="A447:I447"/>
    <mergeCell ref="A537:I537"/>
    <mergeCell ref="A453:I453"/>
    <mergeCell ref="A526:I526"/>
    <mergeCell ref="A534:I534"/>
    <mergeCell ref="A501:I501"/>
    <mergeCell ref="A465:I465"/>
    <mergeCell ref="A461:I461"/>
    <mergeCell ref="A512:I512"/>
    <mergeCell ref="A486:I486"/>
    <mergeCell ref="A494:I494"/>
    <mergeCell ref="A519:I519"/>
    <mergeCell ref="A543:I543"/>
    <mergeCell ref="A554:I554"/>
    <mergeCell ref="A576:I576"/>
    <mergeCell ref="A593:I593"/>
    <mergeCell ref="A506:I506"/>
    <mergeCell ref="A571:I571"/>
    <mergeCell ref="A626:I626"/>
    <mergeCell ref="A663:I663"/>
    <mergeCell ref="A684:I684"/>
    <mergeCell ref="A647:I647"/>
    <mergeCell ref="A673:I673"/>
    <mergeCell ref="A629:I629"/>
    <mergeCell ref="A654:I654"/>
    <mergeCell ref="A715:I715"/>
    <mergeCell ref="A751:I751"/>
    <mergeCell ref="A639:I639"/>
    <mergeCell ref="A705:I705"/>
    <mergeCell ref="A720:I720"/>
    <mergeCell ref="A725:I725"/>
    <mergeCell ref="A743:I743"/>
    <mergeCell ref="A608:I608"/>
    <mergeCell ref="A635:I635"/>
    <mergeCell ref="A621:I621"/>
    <mergeCell ref="A848:I848"/>
    <mergeCell ref="A651:I651"/>
    <mergeCell ref="A701:I701"/>
    <mergeCell ref="A696:I696"/>
    <mergeCell ref="A689:I689"/>
    <mergeCell ref="A692:I692"/>
    <mergeCell ref="A667:I667"/>
    <mergeCell ref="A890:I890"/>
    <mergeCell ref="A1060:I1060"/>
    <mergeCell ref="A1034:I1034"/>
    <mergeCell ref="A992:I992"/>
    <mergeCell ref="A1006:I1006"/>
    <mergeCell ref="A996:I996"/>
    <mergeCell ref="A962:I962"/>
    <mergeCell ref="A966:I966"/>
    <mergeCell ref="A969:I969"/>
    <mergeCell ref="A975:I975"/>
    <mergeCell ref="A1021:I1021"/>
    <mergeCell ref="A1053:I1053"/>
    <mergeCell ref="A1056:I1056"/>
    <mergeCell ref="A1047:I1047"/>
    <mergeCell ref="A1025:I1025"/>
    <mergeCell ref="A1016:I1016"/>
    <mergeCell ref="A1039:I1039"/>
    <mergeCell ref="A1043:I1043"/>
    <mergeCell ref="A1068:I1068"/>
    <mergeCell ref="A1102:I1102"/>
    <mergeCell ref="A1089:I1089"/>
    <mergeCell ref="A1081:I1081"/>
    <mergeCell ref="A1072:I1072"/>
    <mergeCell ref="A1098:I1098"/>
    <mergeCell ref="A1085:I1085"/>
    <mergeCell ref="A1159:I1159"/>
    <mergeCell ref="A1111:I1111"/>
    <mergeCell ref="A1076:I1076"/>
    <mergeCell ref="A1105:I1105"/>
    <mergeCell ref="A1126:I1126"/>
    <mergeCell ref="A1094:I1094"/>
    <mergeCell ref="A1120:I1120"/>
    <mergeCell ref="A1114:I1114"/>
    <mergeCell ref="A1123:I1123"/>
    <mergeCell ref="A1117:I1117"/>
    <mergeCell ref="A1193:I1193"/>
    <mergeCell ref="A1129:I1129"/>
    <mergeCell ref="A1165:I1165"/>
    <mergeCell ref="A1153:I1153"/>
    <mergeCell ref="A1175:I1175"/>
    <mergeCell ref="A1169:I1169"/>
    <mergeCell ref="A1162:I1162"/>
    <mergeCell ref="A1141:I1141"/>
    <mergeCell ref="A1137:I1137"/>
    <mergeCell ref="A1147:I1147"/>
    <mergeCell ref="A1201:I1201"/>
    <mergeCell ref="A1197:I1197"/>
    <mergeCell ref="A1187:I1187"/>
    <mergeCell ref="A1133:I1133"/>
    <mergeCell ref="A1178:I1178"/>
    <mergeCell ref="A1181:I1181"/>
    <mergeCell ref="A1172:I1172"/>
    <mergeCell ref="A1156:I1156"/>
    <mergeCell ref="A1150:I1150"/>
    <mergeCell ref="A1144:I114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83"/>
  <sheetViews>
    <sheetView zoomScale="120" zoomScaleNormal="120" zoomScalePageLayoutView="0" workbookViewId="0" topLeftCell="A1450">
      <selection activeCell="G1470" sqref="G1470"/>
    </sheetView>
  </sheetViews>
  <sheetFormatPr defaultColWidth="9.140625" defaultRowHeight="12.75"/>
  <cols>
    <col min="1" max="1" width="11.57421875" style="0" customWidth="1"/>
    <col min="2" max="2" width="25.57421875" style="31" customWidth="1"/>
    <col min="3" max="3" width="4.140625" style="32" customWidth="1"/>
    <col min="4" max="4" width="20.140625" style="31" customWidth="1"/>
    <col min="5" max="5" width="4.140625" style="32" customWidth="1"/>
    <col min="6" max="6" width="8.28125" style="30" customWidth="1"/>
    <col min="7" max="7" width="9.140625" style="29" customWidth="1"/>
  </cols>
  <sheetData>
    <row r="1" spans="1:15" ht="15.75">
      <c r="A1" s="10" t="s">
        <v>199</v>
      </c>
      <c r="B1" s="92" t="s">
        <v>200</v>
      </c>
      <c r="C1" s="93"/>
      <c r="D1" s="92" t="s">
        <v>201</v>
      </c>
      <c r="H1" s="3"/>
      <c r="I1" s="3"/>
      <c r="J1" s="3"/>
      <c r="K1" s="3"/>
      <c r="L1" s="3"/>
      <c r="M1" s="3"/>
      <c r="N1" s="3"/>
      <c r="O1" s="3"/>
    </row>
    <row r="2" spans="1:15" ht="15">
      <c r="A2" s="1"/>
      <c r="H2" s="3"/>
      <c r="I2" s="3"/>
      <c r="J2" s="3"/>
      <c r="K2" s="3"/>
      <c r="L2" s="3"/>
      <c r="M2" s="3"/>
      <c r="N2" s="3"/>
      <c r="O2" s="3"/>
    </row>
    <row r="3" spans="1:15" ht="15">
      <c r="A3" s="1"/>
      <c r="H3" s="3"/>
      <c r="I3" s="3"/>
      <c r="J3" s="3"/>
      <c r="K3" s="3"/>
      <c r="L3" s="3"/>
      <c r="M3" s="3"/>
      <c r="N3" s="3"/>
      <c r="O3" s="3"/>
    </row>
    <row r="4" spans="1:15" ht="15">
      <c r="A4" s="1"/>
      <c r="H4" s="3"/>
      <c r="I4" s="3"/>
      <c r="J4" s="3"/>
      <c r="K4" s="3"/>
      <c r="L4" s="3"/>
      <c r="M4" s="3"/>
      <c r="N4" s="3"/>
      <c r="O4" s="3"/>
    </row>
    <row r="5" spans="1:16" ht="15">
      <c r="A5" s="1"/>
      <c r="B5" s="94" t="s">
        <v>202</v>
      </c>
      <c r="C5" s="95">
        <v>-10</v>
      </c>
      <c r="D5" s="96" t="s">
        <v>203</v>
      </c>
      <c r="E5" s="95">
        <v>10</v>
      </c>
      <c r="F5" s="97" t="s">
        <v>115</v>
      </c>
      <c r="G5" s="24"/>
      <c r="H5" s="4"/>
      <c r="I5" s="5"/>
      <c r="J5" s="6"/>
      <c r="K5" s="6"/>
      <c r="L5" s="6"/>
      <c r="M5" s="4"/>
      <c r="N5" s="4"/>
      <c r="O5" s="7"/>
      <c r="P5" s="8"/>
    </row>
    <row r="6" spans="1:16" ht="15">
      <c r="A6" s="1"/>
      <c r="B6" s="31" t="s">
        <v>204</v>
      </c>
      <c r="C6" s="80"/>
      <c r="D6" s="74"/>
      <c r="E6" s="80"/>
      <c r="F6" s="80"/>
      <c r="G6" s="24"/>
      <c r="H6" s="4"/>
      <c r="I6" s="5"/>
      <c r="J6" s="6"/>
      <c r="K6" s="6"/>
      <c r="L6" s="6"/>
      <c r="M6" s="4"/>
      <c r="N6" s="4"/>
      <c r="O6" s="7"/>
      <c r="P6" s="8"/>
    </row>
    <row r="7" spans="1:16" ht="15">
      <c r="A7" s="1"/>
      <c r="B7" s="98" t="s">
        <v>205</v>
      </c>
      <c r="C7" s="99">
        <v>10</v>
      </c>
      <c r="D7" s="100" t="s">
        <v>206</v>
      </c>
      <c r="E7" s="99">
        <v>-10</v>
      </c>
      <c r="F7" s="101" t="s">
        <v>116</v>
      </c>
      <c r="G7" s="24"/>
      <c r="H7" s="4"/>
      <c r="I7" s="5"/>
      <c r="J7" s="6"/>
      <c r="K7" s="6"/>
      <c r="L7" s="6"/>
      <c r="M7" s="4"/>
      <c r="N7" s="4"/>
      <c r="O7" s="7"/>
      <c r="P7" s="8"/>
    </row>
    <row r="8" spans="1:16" ht="15">
      <c r="A8" s="1"/>
      <c r="B8" s="102" t="s">
        <v>207</v>
      </c>
      <c r="C8" s="103">
        <v>-10</v>
      </c>
      <c r="D8" s="104" t="s">
        <v>208</v>
      </c>
      <c r="E8" s="103">
        <v>10</v>
      </c>
      <c r="F8" s="105" t="s">
        <v>117</v>
      </c>
      <c r="G8" s="24"/>
      <c r="H8" s="4"/>
      <c r="I8" s="5"/>
      <c r="J8" s="6"/>
      <c r="K8" s="6"/>
      <c r="L8" s="6"/>
      <c r="M8" s="4"/>
      <c r="N8" s="4"/>
      <c r="O8" s="7"/>
      <c r="P8" s="8"/>
    </row>
    <row r="9" spans="1:16" ht="15">
      <c r="A9" s="1"/>
      <c r="C9" s="80"/>
      <c r="E9" s="80"/>
      <c r="G9" s="24"/>
      <c r="H9" s="4"/>
      <c r="I9" s="5"/>
      <c r="J9" s="6"/>
      <c r="K9" s="6"/>
      <c r="L9" s="6"/>
      <c r="M9" s="4"/>
      <c r="N9" s="4"/>
      <c r="O9" s="7"/>
      <c r="P9" s="8"/>
    </row>
    <row r="10" spans="1:16" ht="15">
      <c r="A10" s="1"/>
      <c r="B10" s="98" t="s">
        <v>209</v>
      </c>
      <c r="C10" s="99">
        <v>10</v>
      </c>
      <c r="D10" s="100" t="s">
        <v>210</v>
      </c>
      <c r="E10" s="99">
        <v>-10</v>
      </c>
      <c r="F10" s="101" t="s">
        <v>118</v>
      </c>
      <c r="G10" s="24"/>
      <c r="H10" s="4"/>
      <c r="I10" s="5"/>
      <c r="J10" s="6"/>
      <c r="K10" s="6"/>
      <c r="L10" s="6"/>
      <c r="M10" s="4"/>
      <c r="N10" s="4"/>
      <c r="O10" s="7"/>
      <c r="P10" s="8"/>
    </row>
    <row r="11" spans="1:16" ht="15">
      <c r="A11" s="1"/>
      <c r="B11" s="106" t="s">
        <v>211</v>
      </c>
      <c r="C11" s="80">
        <v>10</v>
      </c>
      <c r="D11" s="24" t="s">
        <v>212</v>
      </c>
      <c r="E11" s="80">
        <v>-10</v>
      </c>
      <c r="F11" s="107" t="s">
        <v>119</v>
      </c>
      <c r="G11" s="24"/>
      <c r="H11" s="4"/>
      <c r="I11" s="5"/>
      <c r="J11" s="6"/>
      <c r="K11" s="6"/>
      <c r="L11" s="6"/>
      <c r="M11" s="4"/>
      <c r="N11" s="4"/>
      <c r="O11" s="7"/>
      <c r="P11" s="8"/>
    </row>
    <row r="12" spans="1:16" ht="15">
      <c r="A12" s="1"/>
      <c r="B12" s="106" t="s">
        <v>210</v>
      </c>
      <c r="C12" s="80">
        <v>10</v>
      </c>
      <c r="D12" s="24" t="s">
        <v>211</v>
      </c>
      <c r="E12" s="80">
        <v>-10</v>
      </c>
      <c r="F12" s="107" t="s">
        <v>120</v>
      </c>
      <c r="G12" s="24"/>
      <c r="H12" s="4"/>
      <c r="I12" s="5"/>
      <c r="J12" s="6"/>
      <c r="K12" s="6"/>
      <c r="L12" s="6"/>
      <c r="M12" s="4"/>
      <c r="N12" s="4"/>
      <c r="O12" s="7"/>
      <c r="P12" s="8"/>
    </row>
    <row r="13" spans="1:16" ht="15">
      <c r="A13" s="1"/>
      <c r="B13" s="108" t="s">
        <v>209</v>
      </c>
      <c r="C13" s="103">
        <v>10</v>
      </c>
      <c r="D13" s="109" t="s">
        <v>212</v>
      </c>
      <c r="E13" s="103">
        <v>-10</v>
      </c>
      <c r="F13" s="105" t="s">
        <v>121</v>
      </c>
      <c r="G13" s="24"/>
      <c r="H13" s="4"/>
      <c r="I13" s="5"/>
      <c r="J13" s="6"/>
      <c r="K13" s="6"/>
      <c r="L13" s="6"/>
      <c r="M13" s="4"/>
      <c r="N13" s="4"/>
      <c r="O13" s="7"/>
      <c r="P13" s="8"/>
    </row>
    <row r="14" spans="1:16" ht="15">
      <c r="A14" s="1"/>
      <c r="B14" s="31" t="s">
        <v>204</v>
      </c>
      <c r="C14" s="80"/>
      <c r="D14" s="74"/>
      <c r="E14" s="80"/>
      <c r="F14" s="80"/>
      <c r="G14" s="24"/>
      <c r="H14" s="4"/>
      <c r="I14" s="5"/>
      <c r="J14" s="6"/>
      <c r="K14" s="6"/>
      <c r="L14" s="6"/>
      <c r="M14" s="4"/>
      <c r="N14" s="4"/>
      <c r="O14" s="7"/>
      <c r="P14" s="8"/>
    </row>
    <row r="15" spans="1:16" ht="15">
      <c r="A15" s="1"/>
      <c r="B15" s="98" t="s">
        <v>213</v>
      </c>
      <c r="C15" s="99">
        <v>10</v>
      </c>
      <c r="D15" s="100" t="s">
        <v>211</v>
      </c>
      <c r="E15" s="99">
        <v>-10</v>
      </c>
      <c r="F15" s="101" t="s">
        <v>122</v>
      </c>
      <c r="G15" s="24"/>
      <c r="H15" s="4"/>
      <c r="I15" s="5"/>
      <c r="J15" s="6"/>
      <c r="K15" s="6"/>
      <c r="L15" s="6"/>
      <c r="M15" s="4"/>
      <c r="N15" s="4"/>
      <c r="O15" s="7"/>
      <c r="P15" s="8"/>
    </row>
    <row r="16" spans="1:16" ht="15">
      <c r="A16" s="1"/>
      <c r="B16" s="106" t="s">
        <v>211</v>
      </c>
      <c r="C16" s="80">
        <v>10</v>
      </c>
      <c r="D16" s="24" t="s">
        <v>214</v>
      </c>
      <c r="E16" s="80">
        <v>-10</v>
      </c>
      <c r="F16" s="107" t="s">
        <v>123</v>
      </c>
      <c r="G16" s="191"/>
      <c r="H16" s="4"/>
      <c r="I16" s="4"/>
      <c r="J16" s="5"/>
      <c r="K16" s="6"/>
      <c r="L16" s="6"/>
      <c r="M16" s="6"/>
      <c r="N16" s="4"/>
      <c r="O16" s="7"/>
      <c r="P16" s="8"/>
    </row>
    <row r="17" spans="1:16" ht="15">
      <c r="A17" s="1"/>
      <c r="B17" s="106" t="s">
        <v>210</v>
      </c>
      <c r="C17" s="80">
        <v>10</v>
      </c>
      <c r="D17" s="24" t="s">
        <v>215</v>
      </c>
      <c r="E17" s="80">
        <v>-10</v>
      </c>
      <c r="F17" s="107" t="s">
        <v>124</v>
      </c>
      <c r="G17" s="191"/>
      <c r="H17" s="4"/>
      <c r="I17" s="4"/>
      <c r="J17" s="5"/>
      <c r="K17" s="6"/>
      <c r="L17" s="6"/>
      <c r="M17" s="6"/>
      <c r="N17" s="4"/>
      <c r="O17" s="7"/>
      <c r="P17" s="8"/>
    </row>
    <row r="18" spans="1:16" ht="15">
      <c r="A18" s="1"/>
      <c r="B18" s="110" t="s">
        <v>216</v>
      </c>
      <c r="C18" s="80">
        <v>-10</v>
      </c>
      <c r="D18" s="111" t="s">
        <v>210</v>
      </c>
      <c r="E18" s="80">
        <v>10</v>
      </c>
      <c r="F18" s="107" t="s">
        <v>125</v>
      </c>
      <c r="G18" s="191"/>
      <c r="H18" s="9"/>
      <c r="I18" s="4"/>
      <c r="J18" s="5"/>
      <c r="K18" s="6"/>
      <c r="L18" s="6"/>
      <c r="M18" s="6"/>
      <c r="N18" s="4"/>
      <c r="O18" s="7"/>
      <c r="P18" s="8"/>
    </row>
    <row r="19" spans="1:15" ht="15">
      <c r="A19" s="1"/>
      <c r="B19" s="110" t="s">
        <v>215</v>
      </c>
      <c r="C19" s="80">
        <v>-10</v>
      </c>
      <c r="D19" s="111" t="s">
        <v>217</v>
      </c>
      <c r="E19" s="80">
        <v>10</v>
      </c>
      <c r="F19" s="107" t="s">
        <v>127</v>
      </c>
      <c r="G19" s="191"/>
      <c r="H19" s="9"/>
      <c r="I19" s="4"/>
      <c r="J19" s="5"/>
      <c r="K19" s="6"/>
      <c r="L19" s="6"/>
      <c r="M19" s="6"/>
      <c r="N19" s="4"/>
      <c r="O19" s="3"/>
    </row>
    <row r="20" spans="1:15" ht="15">
      <c r="A20" s="1"/>
      <c r="B20" s="110" t="s">
        <v>217</v>
      </c>
      <c r="C20" s="20">
        <v>-10</v>
      </c>
      <c r="D20" s="111" t="s">
        <v>213</v>
      </c>
      <c r="E20" s="20">
        <v>10</v>
      </c>
      <c r="F20" s="107" t="s">
        <v>128</v>
      </c>
      <c r="G20" s="42"/>
      <c r="H20" s="7"/>
      <c r="I20" s="7"/>
      <c r="J20" s="7"/>
      <c r="K20" s="7"/>
      <c r="L20" s="7"/>
      <c r="M20" s="7"/>
      <c r="N20" s="7"/>
      <c r="O20" s="3"/>
    </row>
    <row r="21" spans="1:15" ht="15">
      <c r="A21" s="1"/>
      <c r="B21" s="108" t="s">
        <v>216</v>
      </c>
      <c r="C21" s="112">
        <v>10</v>
      </c>
      <c r="D21" s="109" t="s">
        <v>217</v>
      </c>
      <c r="E21" s="112">
        <v>-10</v>
      </c>
      <c r="F21" s="105" t="s">
        <v>129</v>
      </c>
      <c r="G21" s="42"/>
      <c r="H21" s="7"/>
      <c r="I21" s="7"/>
      <c r="J21" s="7"/>
      <c r="K21" s="7"/>
      <c r="L21" s="7"/>
      <c r="M21" s="7"/>
      <c r="N21" s="7"/>
      <c r="O21" s="3"/>
    </row>
    <row r="22" spans="1:15" ht="15">
      <c r="A22" s="1"/>
      <c r="H22" s="3"/>
      <c r="I22" s="3"/>
      <c r="J22" s="3"/>
      <c r="K22" s="3"/>
      <c r="L22" s="3"/>
      <c r="M22" s="3"/>
      <c r="N22" s="3"/>
      <c r="O22" s="3"/>
    </row>
    <row r="23" spans="1:15" ht="15">
      <c r="A23" s="1"/>
      <c r="B23" s="113" t="s">
        <v>218</v>
      </c>
      <c r="C23" s="114">
        <v>-10</v>
      </c>
      <c r="D23" s="115" t="s">
        <v>207</v>
      </c>
      <c r="E23" s="114">
        <v>10</v>
      </c>
      <c r="F23" s="101" t="s">
        <v>130</v>
      </c>
      <c r="H23" s="3"/>
      <c r="I23" s="3"/>
      <c r="J23" s="3"/>
      <c r="K23" s="3"/>
      <c r="L23" s="3"/>
      <c r="M23" s="3"/>
      <c r="N23" s="3"/>
      <c r="O23" s="3"/>
    </row>
    <row r="24" spans="1:15" ht="15">
      <c r="A24" s="1"/>
      <c r="B24" s="106" t="s">
        <v>219</v>
      </c>
      <c r="C24" s="20">
        <v>8</v>
      </c>
      <c r="D24" s="24" t="s">
        <v>220</v>
      </c>
      <c r="E24" s="20">
        <v>-8</v>
      </c>
      <c r="F24" s="107" t="s">
        <v>131</v>
      </c>
      <c r="H24" s="3"/>
      <c r="I24" s="3"/>
      <c r="J24" s="3"/>
      <c r="K24" s="3"/>
      <c r="L24" s="3"/>
      <c r="M24" s="3"/>
      <c r="N24" s="3"/>
      <c r="O24" s="3"/>
    </row>
    <row r="25" spans="1:15" ht="15">
      <c r="A25" s="1"/>
      <c r="B25" s="106" t="s">
        <v>219</v>
      </c>
      <c r="C25" s="20">
        <v>8</v>
      </c>
      <c r="D25" s="24" t="s">
        <v>220</v>
      </c>
      <c r="E25" s="20">
        <v>-8</v>
      </c>
      <c r="F25" s="107" t="s">
        <v>135</v>
      </c>
      <c r="H25" s="3"/>
      <c r="I25" s="3"/>
      <c r="J25" s="3"/>
      <c r="K25" s="3"/>
      <c r="L25" s="3"/>
      <c r="M25" s="3"/>
      <c r="N25" s="3"/>
      <c r="O25" s="3"/>
    </row>
    <row r="26" spans="1:15" ht="15">
      <c r="A26" s="1"/>
      <c r="B26" s="110" t="s">
        <v>220</v>
      </c>
      <c r="C26" s="20">
        <v>-10</v>
      </c>
      <c r="D26" s="111" t="s">
        <v>207</v>
      </c>
      <c r="E26" s="20">
        <v>10</v>
      </c>
      <c r="F26" s="107" t="s">
        <v>132</v>
      </c>
      <c r="H26" s="3"/>
      <c r="I26" s="3"/>
      <c r="J26" s="3"/>
      <c r="K26" s="3"/>
      <c r="L26" s="3"/>
      <c r="M26" s="3"/>
      <c r="N26" s="3"/>
      <c r="O26" s="3"/>
    </row>
    <row r="27" spans="1:15" ht="15">
      <c r="A27" s="1"/>
      <c r="B27" s="108" t="s">
        <v>218</v>
      </c>
      <c r="C27" s="112">
        <v>10</v>
      </c>
      <c r="D27" s="109" t="s">
        <v>221</v>
      </c>
      <c r="E27" s="112">
        <v>-10</v>
      </c>
      <c r="F27" s="105" t="s">
        <v>134</v>
      </c>
      <c r="H27" s="3"/>
      <c r="I27" s="3"/>
      <c r="J27" s="3"/>
      <c r="K27" s="3"/>
      <c r="L27" s="3"/>
      <c r="M27" s="3"/>
      <c r="N27" s="3"/>
      <c r="O27" s="3"/>
    </row>
    <row r="28" spans="1:15" ht="15">
      <c r="A28" s="1"/>
      <c r="H28" s="3"/>
      <c r="I28" s="3"/>
      <c r="J28" s="3"/>
      <c r="K28" s="3"/>
      <c r="L28" s="3"/>
      <c r="M28" s="3"/>
      <c r="N28" s="3"/>
      <c r="O28" s="3"/>
    </row>
    <row r="29" spans="1:15" ht="15">
      <c r="A29" s="1"/>
      <c r="B29" s="98" t="s">
        <v>222</v>
      </c>
      <c r="C29" s="114">
        <v>10</v>
      </c>
      <c r="D29" s="100" t="s">
        <v>216</v>
      </c>
      <c r="E29" s="114">
        <v>-10</v>
      </c>
      <c r="F29" s="101" t="s">
        <v>136</v>
      </c>
      <c r="H29" s="3"/>
      <c r="I29" s="3"/>
      <c r="J29" s="3"/>
      <c r="K29" s="3"/>
      <c r="L29" s="3"/>
      <c r="M29" s="3"/>
      <c r="N29" s="3"/>
      <c r="O29" s="3"/>
    </row>
    <row r="30" spans="1:15" ht="15">
      <c r="A30" s="1"/>
      <c r="B30" s="110" t="s">
        <v>223</v>
      </c>
      <c r="C30" s="20">
        <v>-8</v>
      </c>
      <c r="D30" s="111" t="s">
        <v>224</v>
      </c>
      <c r="E30" s="20">
        <v>8</v>
      </c>
      <c r="F30" s="107" t="s">
        <v>137</v>
      </c>
      <c r="H30" s="3"/>
      <c r="I30" s="3"/>
      <c r="J30" s="3"/>
      <c r="K30" s="3"/>
      <c r="L30" s="3"/>
      <c r="M30" s="3"/>
      <c r="N30" s="3"/>
      <c r="O30" s="3"/>
    </row>
    <row r="31" spans="1:15" ht="15">
      <c r="A31" s="1"/>
      <c r="B31" s="106" t="s">
        <v>222</v>
      </c>
      <c r="C31" s="20">
        <v>10</v>
      </c>
      <c r="D31" s="24" t="s">
        <v>224</v>
      </c>
      <c r="E31" s="20">
        <v>-10</v>
      </c>
      <c r="F31" s="107" t="s">
        <v>138</v>
      </c>
      <c r="H31" s="3"/>
      <c r="I31" s="3"/>
      <c r="J31" s="3"/>
      <c r="K31" s="3"/>
      <c r="L31" s="3"/>
      <c r="M31" s="3"/>
      <c r="N31" s="3"/>
      <c r="O31" s="3"/>
    </row>
    <row r="32" spans="1:15" ht="15">
      <c r="A32" s="1"/>
      <c r="B32" s="106" t="s">
        <v>225</v>
      </c>
      <c r="C32" s="20">
        <v>8</v>
      </c>
      <c r="D32" s="24" t="s">
        <v>226</v>
      </c>
      <c r="E32" s="20">
        <v>-8</v>
      </c>
      <c r="F32" s="107" t="s">
        <v>139</v>
      </c>
      <c r="H32" s="3"/>
      <c r="I32" s="3"/>
      <c r="J32" s="3"/>
      <c r="K32" s="3"/>
      <c r="L32" s="3"/>
      <c r="M32" s="3"/>
      <c r="N32" s="3"/>
      <c r="O32" s="3"/>
    </row>
    <row r="33" spans="1:15" ht="15">
      <c r="A33" s="1"/>
      <c r="B33" s="106" t="s">
        <v>226</v>
      </c>
      <c r="C33" s="20">
        <v>10</v>
      </c>
      <c r="D33" s="24" t="s">
        <v>216</v>
      </c>
      <c r="E33" s="20">
        <v>-10</v>
      </c>
      <c r="F33" s="107" t="s">
        <v>140</v>
      </c>
      <c r="H33" s="3"/>
      <c r="I33" s="3"/>
      <c r="J33" s="3"/>
      <c r="K33" s="3"/>
      <c r="L33" s="3"/>
      <c r="M33" s="3"/>
      <c r="N33" s="3"/>
      <c r="O33" s="3"/>
    </row>
    <row r="34" spans="1:15" ht="15">
      <c r="A34" s="1"/>
      <c r="B34" s="106" t="s">
        <v>225</v>
      </c>
      <c r="C34" s="20">
        <v>8</v>
      </c>
      <c r="D34" s="24" t="s">
        <v>223</v>
      </c>
      <c r="E34" s="20">
        <v>-8</v>
      </c>
      <c r="F34" s="107" t="s">
        <v>141</v>
      </c>
      <c r="H34" s="3"/>
      <c r="I34" s="3"/>
      <c r="J34" s="3"/>
      <c r="K34" s="3"/>
      <c r="L34" s="3"/>
      <c r="M34" s="3"/>
      <c r="N34" s="3"/>
      <c r="O34" s="3"/>
    </row>
    <row r="35" spans="1:15" ht="15">
      <c r="A35" s="1"/>
      <c r="B35" s="110" t="s">
        <v>222</v>
      </c>
      <c r="C35" s="20">
        <v>-10</v>
      </c>
      <c r="D35" s="111" t="s">
        <v>226</v>
      </c>
      <c r="E35" s="20">
        <v>10</v>
      </c>
      <c r="F35" s="107" t="s">
        <v>142</v>
      </c>
      <c r="H35" s="3"/>
      <c r="I35" s="3"/>
      <c r="J35" s="3"/>
      <c r="K35" s="3"/>
      <c r="L35" s="3"/>
      <c r="M35" s="3"/>
      <c r="N35" s="3"/>
      <c r="O35" s="3"/>
    </row>
    <row r="36" spans="1:15" ht="15">
      <c r="A36" s="1"/>
      <c r="B36" s="110" t="s">
        <v>224</v>
      </c>
      <c r="C36" s="20">
        <v>-10</v>
      </c>
      <c r="D36" s="111" t="s">
        <v>225</v>
      </c>
      <c r="E36" s="20">
        <v>10</v>
      </c>
      <c r="F36" s="107" t="s">
        <v>143</v>
      </c>
      <c r="H36" s="3"/>
      <c r="I36" s="3"/>
      <c r="J36" s="3"/>
      <c r="K36" s="3"/>
      <c r="L36" s="3"/>
      <c r="M36" s="3"/>
      <c r="N36" s="3"/>
      <c r="O36" s="3"/>
    </row>
    <row r="37" spans="1:15" ht="15">
      <c r="A37" s="1"/>
      <c r="B37" s="108" t="s">
        <v>216</v>
      </c>
      <c r="C37" s="112">
        <v>8</v>
      </c>
      <c r="D37" s="109" t="s">
        <v>223</v>
      </c>
      <c r="E37" s="112">
        <v>-8</v>
      </c>
      <c r="F37" s="105" t="s">
        <v>144</v>
      </c>
      <c r="H37" s="3"/>
      <c r="I37" s="3"/>
      <c r="J37" s="3"/>
      <c r="K37" s="3"/>
      <c r="L37" s="3"/>
      <c r="M37" s="3"/>
      <c r="N37" s="3"/>
      <c r="O37" s="3"/>
    </row>
    <row r="38" spans="1:15" ht="15">
      <c r="A38" s="1"/>
      <c r="H38" s="3"/>
      <c r="I38" s="3"/>
      <c r="J38" s="3"/>
      <c r="K38" s="3"/>
      <c r="L38" s="3"/>
      <c r="M38" s="3"/>
      <c r="N38" s="3"/>
      <c r="O38" s="3"/>
    </row>
    <row r="39" spans="1:15" ht="15">
      <c r="A39" s="1"/>
      <c r="B39" s="113" t="s">
        <v>227</v>
      </c>
      <c r="C39" s="114">
        <v>-8</v>
      </c>
      <c r="D39" s="115" t="s">
        <v>211</v>
      </c>
      <c r="E39" s="114">
        <v>8</v>
      </c>
      <c r="F39" s="101" t="s">
        <v>145</v>
      </c>
      <c r="H39" s="3"/>
      <c r="I39" s="3"/>
      <c r="J39" s="3"/>
      <c r="K39" s="3"/>
      <c r="L39" s="3"/>
      <c r="M39" s="3"/>
      <c r="N39" s="3"/>
      <c r="O39" s="3"/>
    </row>
    <row r="40" spans="1:15" ht="15">
      <c r="A40" s="1"/>
      <c r="B40" s="110" t="s">
        <v>227</v>
      </c>
      <c r="C40" s="20">
        <v>-8</v>
      </c>
      <c r="D40" s="111" t="s">
        <v>211</v>
      </c>
      <c r="E40" s="20">
        <v>8</v>
      </c>
      <c r="F40" s="107" t="s">
        <v>147</v>
      </c>
      <c r="H40" s="3"/>
      <c r="I40" s="3"/>
      <c r="J40" s="3"/>
      <c r="K40" s="3"/>
      <c r="L40" s="3"/>
      <c r="M40" s="3"/>
      <c r="N40" s="3"/>
      <c r="O40" s="3"/>
    </row>
    <row r="41" spans="1:15" ht="15">
      <c r="A41" s="1"/>
      <c r="B41" s="106" t="s">
        <v>227</v>
      </c>
      <c r="C41" s="20">
        <v>12</v>
      </c>
      <c r="D41" s="24" t="s">
        <v>228</v>
      </c>
      <c r="E41" s="20">
        <v>-12</v>
      </c>
      <c r="F41" s="107" t="s">
        <v>148</v>
      </c>
      <c r="H41" s="3"/>
      <c r="I41" s="3"/>
      <c r="J41" s="3"/>
      <c r="K41" s="3"/>
      <c r="L41" s="3"/>
      <c r="M41" s="3"/>
      <c r="N41" s="3"/>
      <c r="O41" s="3"/>
    </row>
    <row r="42" spans="1:15" ht="15">
      <c r="A42" s="1"/>
      <c r="B42" s="110" t="s">
        <v>229</v>
      </c>
      <c r="C42" s="20">
        <v>-10</v>
      </c>
      <c r="D42" s="111" t="s">
        <v>211</v>
      </c>
      <c r="E42" s="20">
        <v>10</v>
      </c>
      <c r="F42" s="107" t="s">
        <v>150</v>
      </c>
      <c r="H42" s="3"/>
      <c r="I42" s="3"/>
      <c r="J42" s="3"/>
      <c r="K42" s="3"/>
      <c r="L42" s="3"/>
      <c r="M42" s="3"/>
      <c r="N42" s="3"/>
      <c r="O42" s="3"/>
    </row>
    <row r="43" spans="1:15" ht="15">
      <c r="A43" s="1"/>
      <c r="B43" s="108" t="s">
        <v>230</v>
      </c>
      <c r="C43" s="112">
        <v>8</v>
      </c>
      <c r="D43" s="109" t="s">
        <v>231</v>
      </c>
      <c r="E43" s="112">
        <v>-8</v>
      </c>
      <c r="F43" s="105" t="s">
        <v>146</v>
      </c>
      <c r="H43" s="3"/>
      <c r="I43" s="3"/>
      <c r="J43" s="3"/>
      <c r="K43" s="3"/>
      <c r="L43" s="3"/>
      <c r="M43" s="3"/>
      <c r="N43" s="3"/>
      <c r="O43" s="3"/>
    </row>
    <row r="44" spans="1:15" ht="15">
      <c r="A44" s="1"/>
      <c r="B44" s="24"/>
      <c r="C44" s="20"/>
      <c r="D44" s="24"/>
      <c r="E44" s="20"/>
      <c r="F44" s="43"/>
      <c r="H44" s="3"/>
      <c r="I44" s="3"/>
      <c r="J44" s="3"/>
      <c r="K44" s="3"/>
      <c r="L44" s="3"/>
      <c r="M44" s="3"/>
      <c r="N44" s="3"/>
      <c r="O44" s="3"/>
    </row>
    <row r="45" spans="1:15" ht="15">
      <c r="A45" s="1"/>
      <c r="B45" s="98" t="s">
        <v>232</v>
      </c>
      <c r="C45" s="114">
        <v>10</v>
      </c>
      <c r="D45" s="100" t="s">
        <v>228</v>
      </c>
      <c r="E45" s="114">
        <v>-10</v>
      </c>
      <c r="F45" s="101" t="s">
        <v>151</v>
      </c>
      <c r="H45" s="3"/>
      <c r="I45" s="3"/>
      <c r="J45" s="3"/>
      <c r="K45" s="3"/>
      <c r="L45" s="3"/>
      <c r="M45" s="3"/>
      <c r="N45" s="3"/>
      <c r="O45" s="3"/>
    </row>
    <row r="46" spans="1:15" ht="15">
      <c r="A46" s="1"/>
      <c r="B46" s="110" t="s">
        <v>233</v>
      </c>
      <c r="C46" s="20">
        <v>-10</v>
      </c>
      <c r="D46" s="111" t="s">
        <v>228</v>
      </c>
      <c r="E46" s="20">
        <v>10</v>
      </c>
      <c r="F46" s="107" t="s">
        <v>153</v>
      </c>
      <c r="H46" s="3"/>
      <c r="I46" s="3"/>
      <c r="J46" s="3"/>
      <c r="K46" s="3"/>
      <c r="L46" s="3"/>
      <c r="M46" s="3"/>
      <c r="N46" s="3"/>
      <c r="O46" s="3"/>
    </row>
    <row r="47" spans="1:15" ht="15">
      <c r="A47" s="1"/>
      <c r="B47" s="102" t="s">
        <v>232</v>
      </c>
      <c r="C47" s="112">
        <v>-8</v>
      </c>
      <c r="D47" s="104" t="s">
        <v>234</v>
      </c>
      <c r="E47" s="112">
        <v>8</v>
      </c>
      <c r="F47" s="105" t="s">
        <v>152</v>
      </c>
      <c r="H47" s="3"/>
      <c r="I47" s="3"/>
      <c r="J47" s="3"/>
      <c r="K47" s="3"/>
      <c r="L47" s="3"/>
      <c r="M47" s="3"/>
      <c r="N47" s="3"/>
      <c r="O47" s="3"/>
    </row>
    <row r="48" spans="1:15" ht="15">
      <c r="A48" s="1"/>
      <c r="H48" s="3"/>
      <c r="I48" s="3"/>
      <c r="J48" s="3"/>
      <c r="K48" s="3"/>
      <c r="L48" s="3"/>
      <c r="M48" s="3"/>
      <c r="N48" s="3"/>
      <c r="O48" s="3"/>
    </row>
    <row r="49" spans="1:15" ht="15">
      <c r="A49" s="1"/>
      <c r="B49" s="98" t="s">
        <v>209</v>
      </c>
      <c r="C49" s="114">
        <v>12</v>
      </c>
      <c r="D49" s="100" t="s">
        <v>235</v>
      </c>
      <c r="E49" s="114">
        <v>-12</v>
      </c>
      <c r="F49" s="101" t="s">
        <v>154</v>
      </c>
      <c r="H49" s="3"/>
      <c r="I49" s="3"/>
      <c r="J49" s="3"/>
      <c r="K49" s="3"/>
      <c r="L49" s="3"/>
      <c r="M49" s="3"/>
      <c r="N49" s="3"/>
      <c r="O49" s="3"/>
    </row>
    <row r="50" spans="1:15" ht="15">
      <c r="A50" s="1"/>
      <c r="B50" s="110" t="s">
        <v>209</v>
      </c>
      <c r="C50" s="20">
        <v>-8</v>
      </c>
      <c r="D50" s="111" t="s">
        <v>235</v>
      </c>
      <c r="E50" s="20">
        <v>8</v>
      </c>
      <c r="F50" s="107" t="s">
        <v>156</v>
      </c>
      <c r="H50" s="3"/>
      <c r="I50" s="3"/>
      <c r="J50" s="3"/>
      <c r="K50" s="3"/>
      <c r="L50" s="3"/>
      <c r="M50" s="3"/>
      <c r="N50" s="3"/>
      <c r="O50" s="3"/>
    </row>
    <row r="51" spans="1:15" ht="15">
      <c r="A51" s="1"/>
      <c r="B51" s="106" t="s">
        <v>209</v>
      </c>
      <c r="C51" s="20">
        <v>10</v>
      </c>
      <c r="D51" s="24" t="s">
        <v>228</v>
      </c>
      <c r="E51" s="20">
        <v>-10</v>
      </c>
      <c r="F51" s="107" t="s">
        <v>158</v>
      </c>
      <c r="H51" s="3"/>
      <c r="I51" s="3"/>
      <c r="J51" s="3"/>
      <c r="K51" s="3"/>
      <c r="L51" s="3"/>
      <c r="M51" s="3"/>
      <c r="N51" s="3"/>
      <c r="O51" s="3"/>
    </row>
    <row r="52" spans="1:15" ht="15">
      <c r="A52" s="1"/>
      <c r="B52" s="110" t="s">
        <v>228</v>
      </c>
      <c r="C52" s="20">
        <v>-10</v>
      </c>
      <c r="D52" s="111" t="s">
        <v>236</v>
      </c>
      <c r="E52" s="20">
        <v>10</v>
      </c>
      <c r="F52" s="107" t="s">
        <v>155</v>
      </c>
      <c r="H52" s="3"/>
      <c r="I52" s="3"/>
      <c r="J52" s="3"/>
      <c r="K52" s="3"/>
      <c r="L52" s="3"/>
      <c r="M52" s="3"/>
      <c r="N52" s="3"/>
      <c r="O52" s="3"/>
    </row>
    <row r="53" spans="1:15" ht="15">
      <c r="A53" s="1"/>
      <c r="B53" s="106" t="s">
        <v>235</v>
      </c>
      <c r="C53" s="20">
        <v>8</v>
      </c>
      <c r="D53" s="24" t="s">
        <v>236</v>
      </c>
      <c r="E53" s="20">
        <v>-8</v>
      </c>
      <c r="F53" s="107" t="s">
        <v>157</v>
      </c>
      <c r="H53" s="3"/>
      <c r="I53" s="3"/>
      <c r="J53" s="3"/>
      <c r="K53" s="3"/>
      <c r="L53" s="3"/>
      <c r="M53" s="3"/>
      <c r="N53" s="3"/>
      <c r="O53" s="3"/>
    </row>
    <row r="54" spans="1:15" ht="15">
      <c r="A54" s="1"/>
      <c r="B54" s="102" t="s">
        <v>218</v>
      </c>
      <c r="C54" s="112">
        <v>-10</v>
      </c>
      <c r="D54" s="104" t="s">
        <v>228</v>
      </c>
      <c r="E54" s="112">
        <v>10</v>
      </c>
      <c r="F54" s="105" t="s">
        <v>159</v>
      </c>
      <c r="H54" s="3"/>
      <c r="I54" s="3"/>
      <c r="J54" s="3"/>
      <c r="K54" s="3"/>
      <c r="L54" s="3"/>
      <c r="M54" s="3"/>
      <c r="N54" s="3"/>
      <c r="O54" s="3"/>
    </row>
    <row r="55" spans="1:15" ht="15">
      <c r="A55" s="1"/>
      <c r="H55" s="3"/>
      <c r="I55" s="3"/>
      <c r="J55" s="3"/>
      <c r="K55" s="3"/>
      <c r="L55" s="3"/>
      <c r="M55" s="3"/>
      <c r="N55" s="3"/>
      <c r="O55" s="3"/>
    </row>
    <row r="56" spans="1:15" ht="15">
      <c r="A56" s="1"/>
      <c r="B56" s="116" t="s">
        <v>237</v>
      </c>
      <c r="C56" s="78">
        <v>-6</v>
      </c>
      <c r="D56" s="117" t="s">
        <v>238</v>
      </c>
      <c r="E56" s="78">
        <v>6</v>
      </c>
      <c r="F56" s="18" t="s">
        <v>160</v>
      </c>
      <c r="H56" s="3"/>
      <c r="I56" s="3"/>
      <c r="J56" s="3"/>
      <c r="K56" s="3"/>
      <c r="L56" s="3"/>
      <c r="M56" s="3"/>
      <c r="N56" s="3"/>
      <c r="O56" s="3"/>
    </row>
    <row r="57" spans="1:15" ht="15">
      <c r="A57" s="1"/>
      <c r="B57" s="25" t="s">
        <v>239</v>
      </c>
      <c r="C57" s="82">
        <v>-8</v>
      </c>
      <c r="D57" s="118" t="s">
        <v>238</v>
      </c>
      <c r="E57" s="82">
        <v>8</v>
      </c>
      <c r="F57" s="28" t="s">
        <v>162</v>
      </c>
      <c r="H57" s="3"/>
      <c r="I57" s="3"/>
      <c r="J57" s="3"/>
      <c r="K57" s="3"/>
      <c r="L57" s="3"/>
      <c r="M57" s="3"/>
      <c r="N57" s="3"/>
      <c r="O57" s="3"/>
    </row>
    <row r="58" spans="1:15" ht="15">
      <c r="A58" s="1"/>
      <c r="H58" s="3"/>
      <c r="I58" s="3"/>
      <c r="J58" s="3"/>
      <c r="K58" s="3"/>
      <c r="L58" s="3"/>
      <c r="M58" s="3"/>
      <c r="N58" s="3"/>
      <c r="O58" s="3"/>
    </row>
    <row r="59" spans="1:15" ht="15">
      <c r="A59" s="1"/>
      <c r="B59" s="119" t="s">
        <v>240</v>
      </c>
      <c r="C59" s="16">
        <v>12</v>
      </c>
      <c r="D59" s="45" t="s">
        <v>241</v>
      </c>
      <c r="E59" s="16">
        <v>-12</v>
      </c>
      <c r="F59" s="18" t="s">
        <v>164</v>
      </c>
      <c r="H59" s="3"/>
      <c r="I59" s="3"/>
      <c r="J59" s="3"/>
      <c r="K59" s="3"/>
      <c r="L59" s="3"/>
      <c r="M59" s="3"/>
      <c r="N59" s="3"/>
      <c r="O59" s="3"/>
    </row>
    <row r="60" spans="1:15" ht="15">
      <c r="A60" s="1"/>
      <c r="B60" s="19" t="s">
        <v>240</v>
      </c>
      <c r="C60" s="20">
        <v>-8</v>
      </c>
      <c r="D60" s="111" t="s">
        <v>241</v>
      </c>
      <c r="E60" s="20">
        <v>8</v>
      </c>
      <c r="F60" s="22" t="s">
        <v>166</v>
      </c>
      <c r="H60" s="3"/>
      <c r="I60" s="3"/>
      <c r="J60" s="3"/>
      <c r="K60" s="3"/>
      <c r="L60" s="3"/>
      <c r="M60" s="3"/>
      <c r="N60" s="3"/>
      <c r="O60" s="3"/>
    </row>
    <row r="61" spans="1:15" ht="15">
      <c r="A61" s="1"/>
      <c r="B61" s="19" t="s">
        <v>242</v>
      </c>
      <c r="C61" s="20">
        <v>-8</v>
      </c>
      <c r="D61" s="111" t="s">
        <v>240</v>
      </c>
      <c r="E61" s="20">
        <v>8</v>
      </c>
      <c r="F61" s="22" t="s">
        <v>167</v>
      </c>
      <c r="H61" s="3"/>
      <c r="I61" s="3"/>
      <c r="J61" s="3"/>
      <c r="K61" s="3"/>
      <c r="L61" s="3"/>
      <c r="M61" s="3"/>
      <c r="N61" s="3"/>
      <c r="O61" s="3"/>
    </row>
    <row r="62" spans="1:15" ht="15">
      <c r="A62" s="1"/>
      <c r="B62" s="120" t="s">
        <v>243</v>
      </c>
      <c r="C62" s="20">
        <v>10</v>
      </c>
      <c r="D62" s="24" t="s">
        <v>242</v>
      </c>
      <c r="E62" s="20">
        <v>-10</v>
      </c>
      <c r="F62" s="22" t="s">
        <v>165</v>
      </c>
      <c r="H62" s="3"/>
      <c r="I62" s="3"/>
      <c r="J62" s="3"/>
      <c r="K62" s="3"/>
      <c r="L62" s="3"/>
      <c r="M62" s="3"/>
      <c r="N62" s="3"/>
      <c r="O62" s="3"/>
    </row>
    <row r="63" spans="1:15" ht="15">
      <c r="A63" s="1"/>
      <c r="B63" s="75" t="s">
        <v>241</v>
      </c>
      <c r="C63" s="20">
        <v>-14</v>
      </c>
      <c r="D63" s="111" t="s">
        <v>243</v>
      </c>
      <c r="E63" s="20">
        <v>14</v>
      </c>
      <c r="F63" s="22" t="s">
        <v>168</v>
      </c>
      <c r="H63" s="3"/>
      <c r="I63" s="3"/>
      <c r="J63" s="3"/>
      <c r="K63" s="3"/>
      <c r="L63" s="3"/>
      <c r="M63" s="3"/>
      <c r="N63" s="3"/>
      <c r="O63" s="3"/>
    </row>
    <row r="64" spans="1:15" ht="15">
      <c r="A64" s="3"/>
      <c r="B64" s="25" t="s">
        <v>242</v>
      </c>
      <c r="C64" s="26">
        <v>-10</v>
      </c>
      <c r="D64" s="118" t="s">
        <v>243</v>
      </c>
      <c r="E64" s="26">
        <v>10</v>
      </c>
      <c r="F64" s="28" t="s">
        <v>163</v>
      </c>
      <c r="H64" s="3"/>
      <c r="I64" s="3"/>
      <c r="J64" s="3"/>
      <c r="K64" s="3"/>
      <c r="L64" s="3"/>
      <c r="M64" s="3"/>
      <c r="N64" s="3"/>
      <c r="O64" s="3"/>
    </row>
    <row r="65" spans="1:15" ht="15">
      <c r="A65" s="3"/>
      <c r="H65" s="3"/>
      <c r="I65" s="3"/>
      <c r="J65" s="3"/>
      <c r="K65" s="3"/>
      <c r="L65" s="3"/>
      <c r="M65" s="3"/>
      <c r="N65" s="3"/>
      <c r="O65" s="3"/>
    </row>
    <row r="66" spans="1:15" ht="15">
      <c r="A66" s="3"/>
      <c r="B66" s="121" t="s">
        <v>244</v>
      </c>
      <c r="C66" s="16">
        <v>-10</v>
      </c>
      <c r="D66" s="122" t="s">
        <v>245</v>
      </c>
      <c r="E66" s="16">
        <v>10</v>
      </c>
      <c r="F66" s="123" t="s">
        <v>169</v>
      </c>
      <c r="H66" s="3"/>
      <c r="I66" s="3"/>
      <c r="J66" s="3"/>
      <c r="K66" s="3"/>
      <c r="L66" s="3"/>
      <c r="M66" s="3"/>
      <c r="N66" s="3"/>
      <c r="O66" s="3"/>
    </row>
    <row r="67" spans="1:15" ht="15">
      <c r="A67" s="3"/>
      <c r="B67" s="124" t="s">
        <v>246</v>
      </c>
      <c r="C67" s="20">
        <v>-8</v>
      </c>
      <c r="D67" s="125" t="s">
        <v>247</v>
      </c>
      <c r="E67" s="20">
        <v>8</v>
      </c>
      <c r="F67" s="126" t="s">
        <v>171</v>
      </c>
      <c r="H67" s="3"/>
      <c r="I67" s="3"/>
      <c r="J67" s="3"/>
      <c r="K67" s="3"/>
      <c r="L67" s="3"/>
      <c r="M67" s="3"/>
      <c r="N67" s="3"/>
      <c r="O67" s="3"/>
    </row>
    <row r="68" spans="1:15" ht="15">
      <c r="A68" s="3"/>
      <c r="B68" s="127" t="s">
        <v>247</v>
      </c>
      <c r="C68" s="20">
        <v>8</v>
      </c>
      <c r="D68" s="42" t="s">
        <v>246</v>
      </c>
      <c r="E68" s="20">
        <v>-8</v>
      </c>
      <c r="F68" s="126" t="s">
        <v>172</v>
      </c>
      <c r="H68" s="3"/>
      <c r="I68" s="3"/>
      <c r="J68" s="3"/>
      <c r="K68" s="3"/>
      <c r="L68" s="3"/>
      <c r="M68" s="3"/>
      <c r="N68" s="3"/>
      <c r="O68" s="3"/>
    </row>
    <row r="69" spans="1:15" ht="15">
      <c r="A69" s="3"/>
      <c r="B69" s="127" t="s">
        <v>244</v>
      </c>
      <c r="C69" s="20">
        <v>10</v>
      </c>
      <c r="D69" s="42" t="s">
        <v>246</v>
      </c>
      <c r="E69" s="20">
        <v>-10</v>
      </c>
      <c r="F69" s="126" t="s">
        <v>173</v>
      </c>
      <c r="H69" s="3"/>
      <c r="I69" s="3"/>
      <c r="J69" s="3"/>
      <c r="K69" s="3"/>
      <c r="L69" s="3"/>
      <c r="M69" s="3"/>
      <c r="N69" s="3"/>
      <c r="O69" s="3"/>
    </row>
    <row r="70" spans="1:15" ht="15">
      <c r="A70" s="3"/>
      <c r="B70" s="128" t="s">
        <v>246</v>
      </c>
      <c r="C70" s="26">
        <v>10</v>
      </c>
      <c r="D70" s="129" t="s">
        <v>245</v>
      </c>
      <c r="E70" s="26">
        <v>-10</v>
      </c>
      <c r="F70" s="130" t="s">
        <v>174</v>
      </c>
      <c r="H70" s="3"/>
      <c r="I70" s="3"/>
      <c r="J70" s="3"/>
      <c r="K70" s="3"/>
      <c r="L70" s="3"/>
      <c r="M70" s="3"/>
      <c r="N70" s="3"/>
      <c r="O70" s="3"/>
    </row>
    <row r="71" spans="1:15" ht="15">
      <c r="A71" s="3"/>
      <c r="H71" s="3"/>
      <c r="I71" s="3"/>
      <c r="J71" s="3"/>
      <c r="K71" s="3"/>
      <c r="L71" s="3"/>
      <c r="M71" s="3"/>
      <c r="N71" s="3"/>
      <c r="O71" s="3"/>
    </row>
    <row r="72" spans="1:15" ht="15">
      <c r="A72" s="3"/>
      <c r="B72" s="121" t="s">
        <v>228</v>
      </c>
      <c r="C72" s="16">
        <v>-8</v>
      </c>
      <c r="D72" s="122" t="s">
        <v>248</v>
      </c>
      <c r="E72" s="16">
        <v>8</v>
      </c>
      <c r="F72" s="18" t="s">
        <v>175</v>
      </c>
      <c r="H72" s="3"/>
      <c r="I72" s="3"/>
      <c r="J72" s="3"/>
      <c r="K72" s="3"/>
      <c r="L72" s="3"/>
      <c r="M72" s="3"/>
      <c r="N72" s="3"/>
      <c r="O72" s="3"/>
    </row>
    <row r="73" spans="1:15" ht="15">
      <c r="A73" s="3"/>
      <c r="B73" s="127" t="s">
        <v>249</v>
      </c>
      <c r="C73" s="20">
        <v>12</v>
      </c>
      <c r="D73" s="42" t="s">
        <v>228</v>
      </c>
      <c r="E73" s="20">
        <v>-12</v>
      </c>
      <c r="F73" s="22" t="s">
        <v>176</v>
      </c>
      <c r="H73" s="3"/>
      <c r="I73" s="3"/>
      <c r="J73" s="3"/>
      <c r="K73" s="3"/>
      <c r="L73" s="3"/>
      <c r="M73" s="3"/>
      <c r="N73" s="3"/>
      <c r="O73" s="3"/>
    </row>
    <row r="74" spans="1:15" ht="15">
      <c r="A74" s="3"/>
      <c r="B74" s="128" t="s">
        <v>250</v>
      </c>
      <c r="C74" s="26">
        <v>8</v>
      </c>
      <c r="D74" s="129" t="s">
        <v>228</v>
      </c>
      <c r="E74" s="26">
        <v>-8</v>
      </c>
      <c r="F74" s="28" t="s">
        <v>177</v>
      </c>
      <c r="H74" s="3"/>
      <c r="I74" s="3"/>
      <c r="J74" s="3"/>
      <c r="K74" s="3"/>
      <c r="L74" s="3"/>
      <c r="M74" s="3"/>
      <c r="N74" s="3"/>
      <c r="O74" s="3"/>
    </row>
    <row r="75" spans="1:15" ht="15">
      <c r="A75" s="3"/>
      <c r="H75" s="3"/>
      <c r="I75" s="3"/>
      <c r="J75" s="3"/>
      <c r="K75" s="3"/>
      <c r="L75" s="3"/>
      <c r="M75" s="3"/>
      <c r="N75" s="3"/>
      <c r="O75" s="3"/>
    </row>
    <row r="76" spans="1:15" ht="15">
      <c r="A76" s="3"/>
      <c r="B76" s="121" t="s">
        <v>251</v>
      </c>
      <c r="C76" s="16">
        <v>-12</v>
      </c>
      <c r="D76" s="122" t="s">
        <v>252</v>
      </c>
      <c r="E76" s="16">
        <v>12</v>
      </c>
      <c r="F76" s="18" t="s">
        <v>178</v>
      </c>
      <c r="H76" s="3"/>
      <c r="I76" s="3"/>
      <c r="J76" s="3"/>
      <c r="K76" s="3"/>
      <c r="L76" s="3"/>
      <c r="M76" s="3"/>
      <c r="N76" s="3"/>
      <c r="O76" s="3"/>
    </row>
    <row r="77" spans="1:15" ht="15">
      <c r="A77" s="3"/>
      <c r="B77" s="124" t="s">
        <v>253</v>
      </c>
      <c r="C77" s="20">
        <v>-8</v>
      </c>
      <c r="D77" s="125" t="s">
        <v>245</v>
      </c>
      <c r="E77" s="20">
        <v>8</v>
      </c>
      <c r="F77" s="22" t="s">
        <v>179</v>
      </c>
      <c r="H77" s="3"/>
      <c r="I77" s="3"/>
      <c r="J77" s="3"/>
      <c r="K77" s="3"/>
      <c r="L77" s="3"/>
      <c r="M77" s="3"/>
      <c r="N77" s="3"/>
      <c r="O77" s="3"/>
    </row>
    <row r="78" spans="1:15" ht="15">
      <c r="A78" s="3"/>
      <c r="B78" s="124" t="s">
        <v>252</v>
      </c>
      <c r="C78" s="20">
        <v>-10</v>
      </c>
      <c r="D78" s="125" t="s">
        <v>254</v>
      </c>
      <c r="E78" s="20">
        <v>10</v>
      </c>
      <c r="F78" s="22" t="s">
        <v>180</v>
      </c>
      <c r="H78" s="3"/>
      <c r="I78" s="3"/>
      <c r="J78" s="3"/>
      <c r="K78" s="3"/>
      <c r="L78" s="3"/>
      <c r="M78" s="3"/>
      <c r="N78" s="3"/>
      <c r="O78" s="3"/>
    </row>
    <row r="79" spans="1:15" ht="15">
      <c r="A79" s="3"/>
      <c r="B79" s="127" t="s">
        <v>245</v>
      </c>
      <c r="C79" s="20">
        <v>8</v>
      </c>
      <c r="D79" s="42" t="s">
        <v>253</v>
      </c>
      <c r="E79" s="20">
        <v>-8</v>
      </c>
      <c r="F79" s="22" t="s">
        <v>181</v>
      </c>
      <c r="H79" s="3"/>
      <c r="I79" s="3"/>
      <c r="J79" s="3"/>
      <c r="K79" s="3"/>
      <c r="L79" s="3"/>
      <c r="M79" s="3"/>
      <c r="N79" s="3"/>
      <c r="O79" s="3"/>
    </row>
    <row r="80" spans="1:15" ht="15">
      <c r="A80" s="3"/>
      <c r="B80" s="131" t="s">
        <v>252</v>
      </c>
      <c r="C80" s="26">
        <v>-10</v>
      </c>
      <c r="D80" s="132" t="s">
        <v>254</v>
      </c>
      <c r="E80" s="26">
        <v>10</v>
      </c>
      <c r="F80" s="28" t="s">
        <v>182</v>
      </c>
      <c r="H80" s="3"/>
      <c r="I80" s="3"/>
      <c r="J80" s="3"/>
      <c r="K80" s="3"/>
      <c r="L80" s="3"/>
      <c r="M80" s="3"/>
      <c r="N80" s="3"/>
      <c r="O80" s="3"/>
    </row>
    <row r="81" spans="1:15" ht="15">
      <c r="A81" s="3"/>
      <c r="H81" s="3"/>
      <c r="I81" s="3"/>
      <c r="J81" s="3"/>
      <c r="K81" s="3"/>
      <c r="L81" s="3"/>
      <c r="M81" s="3"/>
      <c r="N81" s="3"/>
      <c r="O81" s="3"/>
    </row>
    <row r="82" spans="1:15" ht="15">
      <c r="A82" s="3"/>
      <c r="B82" s="133" t="s">
        <v>255</v>
      </c>
      <c r="C82" s="16">
        <v>12</v>
      </c>
      <c r="D82" s="134" t="s">
        <v>256</v>
      </c>
      <c r="E82" s="16">
        <v>-12</v>
      </c>
      <c r="F82" s="18" t="s">
        <v>183</v>
      </c>
      <c r="H82" s="3"/>
      <c r="I82" s="3"/>
      <c r="J82" s="3"/>
      <c r="K82" s="3"/>
      <c r="L82" s="3"/>
      <c r="M82" s="3"/>
      <c r="N82" s="3"/>
      <c r="O82" s="3"/>
    </row>
    <row r="83" spans="1:15" ht="15">
      <c r="A83" s="3"/>
      <c r="B83" s="120" t="s">
        <v>257</v>
      </c>
      <c r="C83" s="20">
        <v>12</v>
      </c>
      <c r="D83" s="24" t="s">
        <v>258</v>
      </c>
      <c r="E83" s="20">
        <v>-12</v>
      </c>
      <c r="F83" s="22" t="s">
        <v>184</v>
      </c>
      <c r="H83" s="3"/>
      <c r="I83" s="3"/>
      <c r="J83" s="3"/>
      <c r="K83" s="3"/>
      <c r="L83" s="3"/>
      <c r="M83" s="3"/>
      <c r="N83" s="3"/>
      <c r="O83" s="3"/>
    </row>
    <row r="84" spans="1:15" ht="15">
      <c r="A84" s="3"/>
      <c r="B84" s="19" t="s">
        <v>259</v>
      </c>
      <c r="C84" s="20">
        <v>-6</v>
      </c>
      <c r="D84" s="111" t="s">
        <v>260</v>
      </c>
      <c r="E84" s="20">
        <v>6</v>
      </c>
      <c r="F84" s="22" t="s">
        <v>185</v>
      </c>
      <c r="H84" s="3"/>
      <c r="I84" s="3"/>
      <c r="J84" s="3"/>
      <c r="K84" s="3"/>
      <c r="L84" s="3"/>
      <c r="M84" s="3"/>
      <c r="N84" s="3"/>
      <c r="O84" s="3"/>
    </row>
    <row r="85" spans="1:15" ht="15">
      <c r="A85" s="3"/>
      <c r="B85" s="120" t="s">
        <v>260</v>
      </c>
      <c r="C85" s="20">
        <v>8</v>
      </c>
      <c r="D85" s="24" t="s">
        <v>258</v>
      </c>
      <c r="E85" s="20">
        <v>-8</v>
      </c>
      <c r="F85" s="22" t="s">
        <v>186</v>
      </c>
      <c r="H85" s="3"/>
      <c r="I85" s="3"/>
      <c r="J85" s="3"/>
      <c r="K85" s="3"/>
      <c r="L85" s="3"/>
      <c r="M85" s="3"/>
      <c r="N85" s="3"/>
      <c r="O85" s="3"/>
    </row>
    <row r="86" spans="1:15" ht="15">
      <c r="A86" s="3"/>
      <c r="B86" s="120" t="s">
        <v>255</v>
      </c>
      <c r="C86" s="20">
        <v>8</v>
      </c>
      <c r="D86" s="24" t="s">
        <v>257</v>
      </c>
      <c r="E86" s="20">
        <v>-8</v>
      </c>
      <c r="F86" s="22" t="s">
        <v>187</v>
      </c>
      <c r="H86" s="3"/>
      <c r="I86" s="3"/>
      <c r="J86" s="3"/>
      <c r="K86" s="3"/>
      <c r="L86" s="3"/>
      <c r="M86" s="3"/>
      <c r="N86" s="3"/>
      <c r="O86" s="3"/>
    </row>
    <row r="87" spans="1:15" ht="15">
      <c r="A87" s="3"/>
      <c r="B87" s="25" t="s">
        <v>259</v>
      </c>
      <c r="C87" s="26">
        <v>-10</v>
      </c>
      <c r="D87" s="118" t="s">
        <v>257</v>
      </c>
      <c r="E87" s="26">
        <v>10</v>
      </c>
      <c r="F87" s="28" t="s">
        <v>188</v>
      </c>
      <c r="H87" s="3"/>
      <c r="I87" s="3"/>
      <c r="J87" s="3"/>
      <c r="K87" s="3"/>
      <c r="L87" s="3"/>
      <c r="M87" s="3"/>
      <c r="N87" s="3"/>
      <c r="O87" s="3"/>
    </row>
    <row r="88" spans="1:15" ht="15">
      <c r="A88" s="3"/>
      <c r="H88" s="3"/>
      <c r="I88" s="3"/>
      <c r="J88" s="3"/>
      <c r="K88" s="3"/>
      <c r="L88" s="3"/>
      <c r="M88" s="3"/>
      <c r="N88" s="3"/>
      <c r="O88" s="3"/>
    </row>
    <row r="89" spans="1:15" ht="15">
      <c r="A89" s="3"/>
      <c r="B89" s="121" t="s">
        <v>258</v>
      </c>
      <c r="C89" s="16">
        <v>-8</v>
      </c>
      <c r="D89" s="122" t="s">
        <v>261</v>
      </c>
      <c r="E89" s="16">
        <v>8</v>
      </c>
      <c r="F89" s="18" t="s">
        <v>189</v>
      </c>
      <c r="H89" s="3"/>
      <c r="I89" s="3"/>
      <c r="J89" s="3"/>
      <c r="K89" s="3"/>
      <c r="L89" s="3"/>
      <c r="M89" s="3"/>
      <c r="N89" s="3"/>
      <c r="O89" s="3"/>
    </row>
    <row r="90" spans="1:15" ht="15">
      <c r="A90" s="3"/>
      <c r="B90" s="127" t="s">
        <v>262</v>
      </c>
      <c r="C90" s="20">
        <v>6</v>
      </c>
      <c r="D90" s="42" t="s">
        <v>263</v>
      </c>
      <c r="E90" s="20">
        <v>-6</v>
      </c>
      <c r="F90" s="22" t="s">
        <v>190</v>
      </c>
      <c r="H90" s="3"/>
      <c r="I90" s="3"/>
      <c r="J90" s="3"/>
      <c r="K90" s="3"/>
      <c r="L90" s="3"/>
      <c r="M90" s="3"/>
      <c r="N90" s="3"/>
      <c r="O90" s="3"/>
    </row>
    <row r="91" spans="1:15" ht="15">
      <c r="A91" s="3"/>
      <c r="B91" s="124" t="s">
        <v>264</v>
      </c>
      <c r="C91" s="20">
        <v>-8</v>
      </c>
      <c r="D91" s="125" t="s">
        <v>244</v>
      </c>
      <c r="E91" s="20">
        <v>8</v>
      </c>
      <c r="F91" s="22" t="s">
        <v>191</v>
      </c>
      <c r="H91" s="3"/>
      <c r="I91" s="3"/>
      <c r="J91" s="3"/>
      <c r="K91" s="3"/>
      <c r="L91" s="3"/>
      <c r="M91" s="3"/>
      <c r="N91" s="3"/>
      <c r="O91" s="3"/>
    </row>
    <row r="92" spans="1:15" ht="15">
      <c r="A92" s="3"/>
      <c r="B92" s="124" t="s">
        <v>258</v>
      </c>
      <c r="C92" s="20">
        <v>-12</v>
      </c>
      <c r="D92" s="125" t="s">
        <v>263</v>
      </c>
      <c r="E92" s="20">
        <v>12</v>
      </c>
      <c r="F92" s="22" t="s">
        <v>192</v>
      </c>
      <c r="H92" s="3"/>
      <c r="I92" s="3"/>
      <c r="J92" s="3"/>
      <c r="K92" s="3"/>
      <c r="L92" s="3"/>
      <c r="M92" s="3"/>
      <c r="N92" s="3"/>
      <c r="O92" s="3"/>
    </row>
    <row r="93" spans="1:15" ht="15">
      <c r="A93" s="3"/>
      <c r="B93" s="127" t="s">
        <v>262</v>
      </c>
      <c r="C93" s="20">
        <v>10</v>
      </c>
      <c r="D93" s="42" t="s">
        <v>265</v>
      </c>
      <c r="E93" s="20">
        <v>-10</v>
      </c>
      <c r="F93" s="22" t="s">
        <v>193</v>
      </c>
      <c r="H93" s="3"/>
      <c r="I93" s="3"/>
      <c r="J93" s="3"/>
      <c r="K93" s="3"/>
      <c r="L93" s="3"/>
      <c r="M93" s="3"/>
      <c r="N93" s="3"/>
      <c r="O93" s="3"/>
    </row>
    <row r="94" spans="1:15" ht="15">
      <c r="A94" s="3"/>
      <c r="B94" s="124" t="s">
        <v>265</v>
      </c>
      <c r="C94" s="20">
        <v>-12</v>
      </c>
      <c r="D94" s="125" t="s">
        <v>266</v>
      </c>
      <c r="E94" s="20">
        <v>12</v>
      </c>
      <c r="F94" s="22" t="s">
        <v>194</v>
      </c>
      <c r="H94" s="3"/>
      <c r="I94" s="3"/>
      <c r="J94" s="3"/>
      <c r="K94" s="3"/>
      <c r="L94" s="3"/>
      <c r="M94" s="3"/>
      <c r="N94" s="3"/>
      <c r="O94" s="3"/>
    </row>
    <row r="95" spans="1:15" ht="15">
      <c r="A95" s="3"/>
      <c r="B95" s="128" t="s">
        <v>263</v>
      </c>
      <c r="C95" s="26">
        <v>10</v>
      </c>
      <c r="D95" s="129" t="s">
        <v>264</v>
      </c>
      <c r="E95" s="26">
        <v>-10</v>
      </c>
      <c r="F95" s="28" t="s">
        <v>196</v>
      </c>
      <c r="H95" s="3"/>
      <c r="I95" s="3"/>
      <c r="J95" s="3"/>
      <c r="K95" s="3"/>
      <c r="L95" s="3"/>
      <c r="M95" s="3"/>
      <c r="N95" s="3"/>
      <c r="O95" s="3"/>
    </row>
    <row r="96" spans="1:15" ht="15">
      <c r="A96" s="3"/>
      <c r="H96" s="3"/>
      <c r="I96" s="3"/>
      <c r="J96" s="3"/>
      <c r="K96" s="3"/>
      <c r="L96" s="3"/>
      <c r="M96" s="3"/>
      <c r="N96" s="3"/>
      <c r="O96" s="3"/>
    </row>
    <row r="97" spans="1:15" ht="15">
      <c r="A97" s="3"/>
      <c r="B97" s="133" t="s">
        <v>267</v>
      </c>
      <c r="C97" s="16">
        <v>6</v>
      </c>
      <c r="D97" s="134" t="s">
        <v>268</v>
      </c>
      <c r="E97" s="16">
        <v>-6</v>
      </c>
      <c r="F97" s="18" t="s">
        <v>197</v>
      </c>
      <c r="H97" s="3"/>
      <c r="I97" s="3"/>
      <c r="J97" s="3"/>
      <c r="K97" s="3"/>
      <c r="L97" s="3"/>
      <c r="M97" s="3"/>
      <c r="N97" s="3"/>
      <c r="O97" s="3"/>
    </row>
    <row r="98" spans="1:15" ht="15">
      <c r="A98" s="3"/>
      <c r="B98" s="128" t="s">
        <v>269</v>
      </c>
      <c r="C98" s="26">
        <v>10</v>
      </c>
      <c r="D98" s="135" t="s">
        <v>267</v>
      </c>
      <c r="E98" s="26">
        <v>-10</v>
      </c>
      <c r="F98" s="28" t="s">
        <v>198</v>
      </c>
      <c r="H98" s="3"/>
      <c r="I98" s="3"/>
      <c r="J98" s="3"/>
      <c r="K98" s="3"/>
      <c r="L98" s="3"/>
      <c r="M98" s="3"/>
      <c r="N98" s="3"/>
      <c r="O98" s="3"/>
    </row>
    <row r="99" spans="1:15" ht="15">
      <c r="A99" s="3"/>
      <c r="H99" s="3"/>
      <c r="I99" s="3"/>
      <c r="J99" s="3"/>
      <c r="K99" s="3"/>
      <c r="L99" s="3"/>
      <c r="M99" s="3"/>
      <c r="N99" s="3"/>
      <c r="O99" s="3"/>
    </row>
    <row r="100" spans="1:15" ht="15">
      <c r="A100" s="3"/>
      <c r="B100" s="15" t="s">
        <v>286</v>
      </c>
      <c r="C100" s="16">
        <v>-6</v>
      </c>
      <c r="D100" s="17" t="s">
        <v>241</v>
      </c>
      <c r="E100" s="16">
        <v>6</v>
      </c>
      <c r="F100" s="18" t="s">
        <v>280</v>
      </c>
      <c r="H100" s="3"/>
      <c r="I100" s="3"/>
      <c r="J100" s="3"/>
      <c r="K100" s="3"/>
      <c r="L100" s="3"/>
      <c r="M100" s="3"/>
      <c r="N100" s="3"/>
      <c r="O100" s="3"/>
    </row>
    <row r="101" spans="1:15" ht="15">
      <c r="A101" s="3"/>
      <c r="B101" s="19" t="s">
        <v>241</v>
      </c>
      <c r="C101" s="20">
        <v>-14</v>
      </c>
      <c r="D101" s="21" t="s">
        <v>286</v>
      </c>
      <c r="E101" s="20">
        <v>14</v>
      </c>
      <c r="F101" s="22" t="s">
        <v>281</v>
      </c>
      <c r="H101" s="3"/>
      <c r="I101" s="3"/>
      <c r="J101" s="3"/>
      <c r="K101" s="3"/>
      <c r="L101" s="3"/>
      <c r="M101" s="3"/>
      <c r="N101" s="3"/>
      <c r="O101" s="3"/>
    </row>
    <row r="102" spans="1:15" ht="15">
      <c r="A102" s="3"/>
      <c r="B102" s="23" t="s">
        <v>287</v>
      </c>
      <c r="C102" s="20">
        <v>8</v>
      </c>
      <c r="D102" s="24" t="s">
        <v>288</v>
      </c>
      <c r="E102" s="20">
        <v>-8</v>
      </c>
      <c r="F102" s="22" t="s">
        <v>282</v>
      </c>
      <c r="H102" s="3"/>
      <c r="I102" s="3"/>
      <c r="J102" s="3"/>
      <c r="K102" s="3"/>
      <c r="L102" s="3"/>
      <c r="M102" s="3"/>
      <c r="N102" s="3"/>
      <c r="O102" s="3"/>
    </row>
    <row r="103" spans="1:15" ht="15">
      <c r="A103" s="3"/>
      <c r="B103" s="19" t="s">
        <v>288</v>
      </c>
      <c r="C103" s="20">
        <v>-8</v>
      </c>
      <c r="D103" s="21" t="s">
        <v>286</v>
      </c>
      <c r="E103" s="20">
        <v>8</v>
      </c>
      <c r="F103" s="22" t="s">
        <v>283</v>
      </c>
      <c r="H103" s="3"/>
      <c r="I103" s="3"/>
      <c r="J103" s="3"/>
      <c r="K103" s="3"/>
      <c r="L103" s="3"/>
      <c r="M103" s="3"/>
      <c r="N103" s="3"/>
      <c r="O103" s="3"/>
    </row>
    <row r="104" spans="1:15" ht="15">
      <c r="A104" s="3"/>
      <c r="B104" s="23" t="s">
        <v>241</v>
      </c>
      <c r="C104" s="20">
        <v>4</v>
      </c>
      <c r="D104" s="24" t="s">
        <v>288</v>
      </c>
      <c r="E104" s="20">
        <v>-4</v>
      </c>
      <c r="F104" s="22" t="s">
        <v>284</v>
      </c>
      <c r="H104" s="3"/>
      <c r="I104" s="3"/>
      <c r="J104" s="3"/>
      <c r="K104" s="3"/>
      <c r="L104" s="3"/>
      <c r="M104" s="3"/>
      <c r="N104" s="3"/>
      <c r="O104" s="3"/>
    </row>
    <row r="105" spans="1:15" ht="15">
      <c r="A105" s="3"/>
      <c r="B105" s="25" t="s">
        <v>287</v>
      </c>
      <c r="C105" s="26">
        <v>-8</v>
      </c>
      <c r="D105" s="27" t="s">
        <v>241</v>
      </c>
      <c r="E105" s="26">
        <v>8</v>
      </c>
      <c r="F105" s="28" t="s">
        <v>285</v>
      </c>
      <c r="H105" s="3"/>
      <c r="I105" s="3"/>
      <c r="J105" s="3"/>
      <c r="K105" s="3"/>
      <c r="L105" s="3"/>
      <c r="M105" s="3"/>
      <c r="N105" s="3"/>
      <c r="O105" s="3"/>
    </row>
    <row r="106" spans="2:6" s="29" customFormat="1" ht="12.75">
      <c r="B106" s="31"/>
      <c r="C106" s="32"/>
      <c r="D106" s="31"/>
      <c r="E106" s="32"/>
      <c r="F106" s="30"/>
    </row>
    <row r="107" spans="2:6" s="29" customFormat="1" ht="12.75">
      <c r="B107" s="15" t="s">
        <v>293</v>
      </c>
      <c r="C107" s="16">
        <v>-10</v>
      </c>
      <c r="D107" s="17" t="s">
        <v>265</v>
      </c>
      <c r="E107" s="16">
        <v>10</v>
      </c>
      <c r="F107" s="18" t="s">
        <v>289</v>
      </c>
    </row>
    <row r="108" spans="2:6" s="29" customFormat="1" ht="12.75">
      <c r="B108" s="19" t="s">
        <v>294</v>
      </c>
      <c r="C108" s="20">
        <v>-8</v>
      </c>
      <c r="D108" s="21" t="s">
        <v>293</v>
      </c>
      <c r="E108" s="20">
        <v>8</v>
      </c>
      <c r="F108" s="22" t="s">
        <v>290</v>
      </c>
    </row>
    <row r="109" spans="2:6" s="29" customFormat="1" ht="12.75">
      <c r="B109" s="23" t="s">
        <v>202</v>
      </c>
      <c r="C109" s="20">
        <v>12</v>
      </c>
      <c r="D109" s="24" t="s">
        <v>265</v>
      </c>
      <c r="E109" s="20">
        <v>-12</v>
      </c>
      <c r="F109" s="22" t="s">
        <v>291</v>
      </c>
    </row>
    <row r="110" spans="2:6" s="29" customFormat="1" ht="12.75">
      <c r="B110" s="19" t="s">
        <v>202</v>
      </c>
      <c r="C110" s="20">
        <v>-8</v>
      </c>
      <c r="D110" s="21" t="s">
        <v>265</v>
      </c>
      <c r="E110" s="20">
        <v>8</v>
      </c>
      <c r="F110" s="22" t="s">
        <v>292</v>
      </c>
    </row>
    <row r="111" spans="2:6" s="29" customFormat="1" ht="12.75">
      <c r="B111" s="23" t="s">
        <v>293</v>
      </c>
      <c r="C111" s="20">
        <v>10</v>
      </c>
      <c r="D111" s="24" t="s">
        <v>295</v>
      </c>
      <c r="E111" s="20">
        <v>-10</v>
      </c>
      <c r="F111" s="22" t="s">
        <v>296</v>
      </c>
    </row>
    <row r="112" spans="2:6" s="29" customFormat="1" ht="12.75">
      <c r="B112" s="25" t="s">
        <v>293</v>
      </c>
      <c r="C112" s="26">
        <v>-10</v>
      </c>
      <c r="D112" s="27" t="s">
        <v>295</v>
      </c>
      <c r="E112" s="26">
        <v>10</v>
      </c>
      <c r="F112" s="28" t="s">
        <v>297</v>
      </c>
    </row>
    <row r="113" spans="2:6" s="29" customFormat="1" ht="12.75">
      <c r="B113" s="31"/>
      <c r="C113" s="32"/>
      <c r="D113" s="31"/>
      <c r="E113" s="32"/>
      <c r="F113" s="30"/>
    </row>
    <row r="114" spans="2:6" s="29" customFormat="1" ht="12.75">
      <c r="B114" s="44" t="s">
        <v>303</v>
      </c>
      <c r="C114" s="16">
        <v>6</v>
      </c>
      <c r="D114" s="45" t="s">
        <v>244</v>
      </c>
      <c r="E114" s="16">
        <v>-6</v>
      </c>
      <c r="F114" s="18" t="s">
        <v>299</v>
      </c>
    </row>
    <row r="115" spans="2:6" s="29" customFormat="1" ht="12.75">
      <c r="B115" s="23" t="s">
        <v>304</v>
      </c>
      <c r="C115" s="20">
        <v>8</v>
      </c>
      <c r="D115" s="24" t="s">
        <v>305</v>
      </c>
      <c r="E115" s="20">
        <v>-8</v>
      </c>
      <c r="F115" s="22" t="s">
        <v>300</v>
      </c>
    </row>
    <row r="116" spans="2:6" s="29" customFormat="1" ht="12.75">
      <c r="B116" s="19" t="s">
        <v>244</v>
      </c>
      <c r="C116" s="20">
        <v>-8</v>
      </c>
      <c r="D116" s="21" t="s">
        <v>304</v>
      </c>
      <c r="E116" s="20">
        <v>8</v>
      </c>
      <c r="F116" s="22" t="s">
        <v>301</v>
      </c>
    </row>
    <row r="117" spans="2:6" s="29" customFormat="1" ht="12.75">
      <c r="B117" s="25" t="s">
        <v>303</v>
      </c>
      <c r="C117" s="26">
        <v>-12</v>
      </c>
      <c r="D117" s="27" t="s">
        <v>295</v>
      </c>
      <c r="E117" s="26">
        <v>12</v>
      </c>
      <c r="F117" s="28" t="s">
        <v>302</v>
      </c>
    </row>
    <row r="118" spans="2:6" s="29" customFormat="1" ht="12.75">
      <c r="B118" s="31"/>
      <c r="C118" s="32"/>
      <c r="D118" s="31"/>
      <c r="E118" s="32"/>
      <c r="F118" s="30"/>
    </row>
    <row r="119" spans="2:6" s="29" customFormat="1" ht="12.75">
      <c r="B119" s="15" t="s">
        <v>310</v>
      </c>
      <c r="C119" s="16">
        <v>-4</v>
      </c>
      <c r="D119" s="17" t="s">
        <v>265</v>
      </c>
      <c r="E119" s="16">
        <v>4</v>
      </c>
      <c r="F119" s="18" t="s">
        <v>306</v>
      </c>
    </row>
    <row r="120" spans="2:6" s="29" customFormat="1" ht="12.75">
      <c r="B120" s="23" t="s">
        <v>310</v>
      </c>
      <c r="C120" s="20">
        <v>14</v>
      </c>
      <c r="D120" s="24" t="s">
        <v>309</v>
      </c>
      <c r="E120" s="20">
        <v>-14</v>
      </c>
      <c r="F120" s="22" t="s">
        <v>307</v>
      </c>
    </row>
    <row r="121" spans="2:6" s="29" customFormat="1" ht="12.75">
      <c r="B121" s="46" t="s">
        <v>311</v>
      </c>
      <c r="C121" s="26">
        <v>8</v>
      </c>
      <c r="D121" s="47" t="s">
        <v>309</v>
      </c>
      <c r="E121" s="26">
        <v>-8</v>
      </c>
      <c r="F121" s="28" t="s">
        <v>313</v>
      </c>
    </row>
    <row r="122" spans="2:6" s="29" customFormat="1" ht="12.75">
      <c r="B122" s="31"/>
      <c r="C122" s="32"/>
      <c r="D122" s="31"/>
      <c r="E122" s="32"/>
      <c r="F122" s="30"/>
    </row>
    <row r="123" spans="2:6" s="29" customFormat="1" ht="12.75">
      <c r="B123" s="44" t="s">
        <v>315</v>
      </c>
      <c r="C123" s="16">
        <v>10</v>
      </c>
      <c r="D123" s="45" t="s">
        <v>316</v>
      </c>
      <c r="E123" s="16">
        <v>-10</v>
      </c>
      <c r="F123" s="18" t="s">
        <v>312</v>
      </c>
    </row>
    <row r="124" spans="2:6" s="29" customFormat="1" ht="12.75">
      <c r="B124" s="46" t="s">
        <v>316</v>
      </c>
      <c r="C124" s="26">
        <v>8</v>
      </c>
      <c r="D124" s="47" t="s">
        <v>317</v>
      </c>
      <c r="E124" s="26">
        <v>-8</v>
      </c>
      <c r="F124" s="28" t="s">
        <v>314</v>
      </c>
    </row>
    <row r="125" spans="2:6" s="29" customFormat="1" ht="12.75">
      <c r="B125" s="31"/>
      <c r="C125" s="32"/>
      <c r="D125" s="31"/>
      <c r="E125" s="32"/>
      <c r="F125" s="30"/>
    </row>
    <row r="126" spans="2:6" s="29" customFormat="1" ht="12.75">
      <c r="B126" s="15" t="s">
        <v>328</v>
      </c>
      <c r="C126" s="16">
        <v>-10</v>
      </c>
      <c r="D126" s="17" t="s">
        <v>327</v>
      </c>
      <c r="E126" s="16">
        <v>10</v>
      </c>
      <c r="F126" s="18" t="s">
        <v>318</v>
      </c>
    </row>
    <row r="127" spans="2:6" s="29" customFormat="1" ht="12.75">
      <c r="B127" s="19" t="s">
        <v>329</v>
      </c>
      <c r="C127" s="20">
        <v>-6</v>
      </c>
      <c r="D127" s="21" t="s">
        <v>327</v>
      </c>
      <c r="E127" s="20">
        <v>6</v>
      </c>
      <c r="F127" s="22" t="s">
        <v>319</v>
      </c>
    </row>
    <row r="128" spans="2:6" s="29" customFormat="1" ht="12.75">
      <c r="B128" s="23" t="s">
        <v>328</v>
      </c>
      <c r="C128" s="20">
        <v>6</v>
      </c>
      <c r="D128" s="24" t="s">
        <v>239</v>
      </c>
      <c r="E128" s="20">
        <v>-6</v>
      </c>
      <c r="F128" s="22" t="s">
        <v>320</v>
      </c>
    </row>
    <row r="129" spans="2:6" s="29" customFormat="1" ht="12.75">
      <c r="B129" s="23" t="s">
        <v>327</v>
      </c>
      <c r="C129" s="20">
        <v>6</v>
      </c>
      <c r="D129" s="24" t="s">
        <v>239</v>
      </c>
      <c r="E129" s="20">
        <v>-6</v>
      </c>
      <c r="F129" s="22" t="s">
        <v>321</v>
      </c>
    </row>
    <row r="130" spans="2:6" s="29" customFormat="1" ht="12.75">
      <c r="B130" s="19" t="s">
        <v>329</v>
      </c>
      <c r="C130" s="20">
        <v>-10</v>
      </c>
      <c r="D130" s="21" t="s">
        <v>239</v>
      </c>
      <c r="E130" s="20">
        <v>10</v>
      </c>
      <c r="F130" s="22" t="s">
        <v>322</v>
      </c>
    </row>
    <row r="131" spans="2:6" s="29" customFormat="1" ht="12.75">
      <c r="B131" s="19" t="s">
        <v>330</v>
      </c>
      <c r="C131" s="20">
        <v>-8</v>
      </c>
      <c r="D131" s="21" t="s">
        <v>327</v>
      </c>
      <c r="E131" s="20">
        <v>8</v>
      </c>
      <c r="F131" s="22" t="s">
        <v>323</v>
      </c>
    </row>
    <row r="132" spans="2:6" s="29" customFormat="1" ht="12.75">
      <c r="B132" s="23" t="s">
        <v>330</v>
      </c>
      <c r="C132" s="20">
        <v>10</v>
      </c>
      <c r="D132" s="24" t="s">
        <v>328</v>
      </c>
      <c r="E132" s="20">
        <v>-10</v>
      </c>
      <c r="F132" s="22" t="s">
        <v>324</v>
      </c>
    </row>
    <row r="133" spans="2:6" s="29" customFormat="1" ht="12.75">
      <c r="B133" s="46" t="s">
        <v>239</v>
      </c>
      <c r="C133" s="26">
        <v>14</v>
      </c>
      <c r="D133" s="47" t="s">
        <v>328</v>
      </c>
      <c r="E133" s="26">
        <v>-14</v>
      </c>
      <c r="F133" s="28" t="s">
        <v>326</v>
      </c>
    </row>
    <row r="134" spans="2:6" s="29" customFormat="1" ht="12.75">
      <c r="B134" s="31"/>
      <c r="C134" s="32"/>
      <c r="D134" s="31"/>
      <c r="E134" s="32"/>
      <c r="F134" s="30"/>
    </row>
    <row r="135" spans="2:6" s="29" customFormat="1" ht="12.75">
      <c r="B135" s="136" t="s">
        <v>353</v>
      </c>
      <c r="C135" s="16">
        <v>-12</v>
      </c>
      <c r="D135" s="137" t="s">
        <v>354</v>
      </c>
      <c r="E135" s="16">
        <v>12</v>
      </c>
      <c r="F135" s="18" t="s">
        <v>333</v>
      </c>
    </row>
    <row r="136" spans="2:6" s="29" customFormat="1" ht="12.75">
      <c r="B136" s="138" t="s">
        <v>355</v>
      </c>
      <c r="C136" s="26">
        <v>-6</v>
      </c>
      <c r="D136" s="139" t="s">
        <v>202</v>
      </c>
      <c r="E136" s="26">
        <v>6</v>
      </c>
      <c r="F136" s="28" t="s">
        <v>334</v>
      </c>
    </row>
    <row r="137" spans="2:6" s="29" customFormat="1" ht="12.75">
      <c r="B137" s="31"/>
      <c r="C137" s="32"/>
      <c r="D137" s="31"/>
      <c r="E137" s="32"/>
      <c r="F137" s="30"/>
    </row>
    <row r="138" spans="2:6" s="29" customFormat="1" ht="12.75">
      <c r="B138" s="15" t="s">
        <v>287</v>
      </c>
      <c r="C138" s="16">
        <v>-6</v>
      </c>
      <c r="D138" s="17" t="s">
        <v>356</v>
      </c>
      <c r="E138" s="16">
        <v>6</v>
      </c>
      <c r="F138" s="18" t="s">
        <v>335</v>
      </c>
    </row>
    <row r="139" spans="2:6" s="29" customFormat="1" ht="12.75">
      <c r="B139" s="19" t="s">
        <v>357</v>
      </c>
      <c r="C139" s="20">
        <v>-4</v>
      </c>
      <c r="D139" s="21" t="s">
        <v>356</v>
      </c>
      <c r="E139" s="20">
        <v>4</v>
      </c>
      <c r="F139" s="22" t="s">
        <v>337</v>
      </c>
    </row>
    <row r="140" spans="2:6" s="29" customFormat="1" ht="12.75">
      <c r="B140" s="23" t="s">
        <v>358</v>
      </c>
      <c r="C140" s="20">
        <v>8</v>
      </c>
      <c r="D140" s="24" t="s">
        <v>359</v>
      </c>
      <c r="E140" s="20">
        <v>-8</v>
      </c>
      <c r="F140" s="22" t="s">
        <v>360</v>
      </c>
    </row>
    <row r="141" spans="2:6" s="29" customFormat="1" ht="12.75">
      <c r="B141" s="23" t="s">
        <v>358</v>
      </c>
      <c r="C141" s="20">
        <v>8</v>
      </c>
      <c r="D141" s="24" t="s">
        <v>361</v>
      </c>
      <c r="E141" s="20">
        <v>-8</v>
      </c>
      <c r="F141" s="22" t="s">
        <v>338</v>
      </c>
    </row>
    <row r="142" spans="2:6" s="29" customFormat="1" ht="12.75">
      <c r="B142" s="19" t="s">
        <v>361</v>
      </c>
      <c r="C142" s="20">
        <v>-12</v>
      </c>
      <c r="D142" s="21" t="s">
        <v>357</v>
      </c>
      <c r="E142" s="20">
        <v>12</v>
      </c>
      <c r="F142" s="22" t="s">
        <v>336</v>
      </c>
    </row>
    <row r="143" spans="2:6" s="29" customFormat="1" ht="12.75">
      <c r="B143" s="46" t="s">
        <v>356</v>
      </c>
      <c r="C143" s="26">
        <v>8</v>
      </c>
      <c r="D143" s="72" t="s">
        <v>358</v>
      </c>
      <c r="E143" s="26">
        <v>-8</v>
      </c>
      <c r="F143" s="28" t="s">
        <v>339</v>
      </c>
    </row>
    <row r="144" spans="2:6" s="29" customFormat="1" ht="12.75">
      <c r="B144" s="31"/>
      <c r="C144" s="32"/>
      <c r="D144" s="31"/>
      <c r="E144" s="32"/>
      <c r="F144" s="30"/>
    </row>
    <row r="145" spans="2:6" s="29" customFormat="1" ht="12.75">
      <c r="B145" s="44" t="s">
        <v>228</v>
      </c>
      <c r="C145" s="16">
        <v>10</v>
      </c>
      <c r="D145" s="45" t="s">
        <v>351</v>
      </c>
      <c r="E145" s="16">
        <v>-10</v>
      </c>
      <c r="F145" s="18" t="str">
        <f>Partite!C205</f>
        <v>687-502</v>
      </c>
    </row>
    <row r="146" spans="2:6" s="29" customFormat="1" ht="12.75">
      <c r="B146" s="19" t="s">
        <v>351</v>
      </c>
      <c r="C146" s="20">
        <v>-10</v>
      </c>
      <c r="D146" s="21" t="s">
        <v>228</v>
      </c>
      <c r="E146" s="20">
        <v>10</v>
      </c>
      <c r="F146" s="22" t="s">
        <v>342</v>
      </c>
    </row>
    <row r="147" spans="2:6" s="29" customFormat="1" ht="12.75">
      <c r="B147" s="23" t="s">
        <v>228</v>
      </c>
      <c r="C147" s="20">
        <v>10</v>
      </c>
      <c r="D147" s="24" t="s">
        <v>350</v>
      </c>
      <c r="E147" s="20">
        <v>-10</v>
      </c>
      <c r="F147" s="22" t="s">
        <v>344</v>
      </c>
    </row>
    <row r="148" spans="2:6" s="29" customFormat="1" ht="12.75">
      <c r="B148" s="19" t="s">
        <v>351</v>
      </c>
      <c r="C148" s="140">
        <v>-6</v>
      </c>
      <c r="D148" s="125" t="s">
        <v>293</v>
      </c>
      <c r="E148" s="20">
        <v>6</v>
      </c>
      <c r="F148" s="22" t="s">
        <v>345</v>
      </c>
    </row>
    <row r="149" spans="2:6" s="29" customFormat="1" ht="12.75">
      <c r="B149" s="127" t="s">
        <v>293</v>
      </c>
      <c r="C149" s="20">
        <v>8</v>
      </c>
      <c r="D149" s="24" t="s">
        <v>350</v>
      </c>
      <c r="E149" s="20">
        <v>-8</v>
      </c>
      <c r="F149" s="22" t="s">
        <v>346</v>
      </c>
    </row>
    <row r="150" spans="2:6" s="29" customFormat="1" ht="12.75">
      <c r="B150" s="19" t="s">
        <v>228</v>
      </c>
      <c r="C150" s="20">
        <v>-8</v>
      </c>
      <c r="D150" s="125" t="s">
        <v>293</v>
      </c>
      <c r="E150" s="20">
        <v>8</v>
      </c>
      <c r="F150" s="22" t="s">
        <v>347</v>
      </c>
    </row>
    <row r="151" spans="2:6" s="29" customFormat="1" ht="12.75">
      <c r="B151" s="46" t="s">
        <v>352</v>
      </c>
      <c r="C151" s="26">
        <v>0</v>
      </c>
      <c r="D151" s="47" t="s">
        <v>350</v>
      </c>
      <c r="E151" s="26">
        <v>0</v>
      </c>
      <c r="F151" s="28" t="s">
        <v>348</v>
      </c>
    </row>
    <row r="152" spans="2:6" s="29" customFormat="1" ht="12.75">
      <c r="B152" s="31"/>
      <c r="C152" s="32"/>
      <c r="D152" s="31"/>
      <c r="E152" s="32"/>
      <c r="F152" s="30"/>
    </row>
    <row r="153" spans="2:6" s="29" customFormat="1" ht="12.75">
      <c r="B153" s="15" t="s">
        <v>316</v>
      </c>
      <c r="C153" s="16">
        <v>-12</v>
      </c>
      <c r="D153" s="17" t="s">
        <v>368</v>
      </c>
      <c r="E153" s="16">
        <v>12</v>
      </c>
      <c r="F153" s="18" t="s">
        <v>335</v>
      </c>
    </row>
    <row r="154" spans="2:6" s="29" customFormat="1" ht="12.75">
      <c r="B154" s="23" t="s">
        <v>368</v>
      </c>
      <c r="C154" s="20">
        <v>12</v>
      </c>
      <c r="D154" s="74" t="s">
        <v>316</v>
      </c>
      <c r="E154" s="20">
        <v>-12</v>
      </c>
      <c r="F154" s="22" t="s">
        <v>337</v>
      </c>
    </row>
    <row r="155" spans="2:6" s="29" customFormat="1" ht="12.75">
      <c r="B155" s="75" t="s">
        <v>368</v>
      </c>
      <c r="C155" s="20">
        <v>-8</v>
      </c>
      <c r="D155" s="21" t="s">
        <v>316</v>
      </c>
      <c r="E155" s="20">
        <v>8</v>
      </c>
      <c r="F155" s="22" t="s">
        <v>360</v>
      </c>
    </row>
    <row r="156" spans="2:6" s="29" customFormat="1" ht="12.75">
      <c r="B156" s="75" t="s">
        <v>368</v>
      </c>
      <c r="C156" s="20">
        <v>-8</v>
      </c>
      <c r="D156" s="21" t="s">
        <v>316</v>
      </c>
      <c r="E156" s="20">
        <v>8</v>
      </c>
      <c r="F156" s="22" t="s">
        <v>338</v>
      </c>
    </row>
    <row r="157" spans="2:6" s="29" customFormat="1" ht="12.75">
      <c r="B157" s="75" t="s">
        <v>368</v>
      </c>
      <c r="C157" s="20">
        <v>-8</v>
      </c>
      <c r="D157" s="21" t="s">
        <v>316</v>
      </c>
      <c r="E157" s="20">
        <v>8</v>
      </c>
      <c r="F157" s="22" t="s">
        <v>336</v>
      </c>
    </row>
    <row r="158" spans="2:6" s="29" customFormat="1" ht="12.75">
      <c r="B158" s="76" t="s">
        <v>368</v>
      </c>
      <c r="C158" s="26">
        <v>-8</v>
      </c>
      <c r="D158" s="27" t="s">
        <v>316</v>
      </c>
      <c r="E158" s="26">
        <v>8</v>
      </c>
      <c r="F158" s="28" t="s">
        <v>339</v>
      </c>
    </row>
    <row r="159" spans="2:6" s="29" customFormat="1" ht="12.75">
      <c r="B159" s="31"/>
      <c r="C159" s="32"/>
      <c r="D159" s="31"/>
      <c r="E159" s="32"/>
      <c r="F159" s="30"/>
    </row>
    <row r="160" spans="2:6" s="29" customFormat="1" ht="12.75">
      <c r="B160" s="44" t="s">
        <v>376</v>
      </c>
      <c r="C160" s="16">
        <v>4</v>
      </c>
      <c r="D160" s="77" t="s">
        <v>380</v>
      </c>
      <c r="E160" s="16">
        <v>-4</v>
      </c>
      <c r="F160" s="18" t="str">
        <f>Partite!C216</f>
        <v>641-545</v>
      </c>
    </row>
    <row r="161" spans="2:6" s="29" customFormat="1" ht="12.75">
      <c r="B161" s="75" t="s">
        <v>377</v>
      </c>
      <c r="C161" s="20">
        <v>-4</v>
      </c>
      <c r="D161" s="21" t="s">
        <v>378</v>
      </c>
      <c r="E161" s="20">
        <v>4</v>
      </c>
      <c r="F161" s="22" t="str">
        <f>Partite!H216</f>
        <v>428-768</v>
      </c>
    </row>
    <row r="162" spans="2:6" s="29" customFormat="1" ht="12.75">
      <c r="B162" s="75" t="s">
        <v>378</v>
      </c>
      <c r="C162" s="20">
        <v>-12</v>
      </c>
      <c r="D162" s="21" t="s">
        <v>379</v>
      </c>
      <c r="E162" s="20">
        <v>12</v>
      </c>
      <c r="F162" s="22" t="str">
        <f>Partite!C217</f>
        <v>597-700</v>
      </c>
    </row>
    <row r="163" spans="2:6" s="29" customFormat="1" ht="12.75">
      <c r="B163" s="23" t="s">
        <v>376</v>
      </c>
      <c r="C163" s="20">
        <v>4</v>
      </c>
      <c r="D163" s="74" t="s">
        <v>377</v>
      </c>
      <c r="E163" s="20">
        <v>-4</v>
      </c>
      <c r="F163" s="22" t="str">
        <f>Partite!H217</f>
        <v>710-586</v>
      </c>
    </row>
    <row r="164" spans="2:6" s="29" customFormat="1" ht="12.75">
      <c r="B164" s="75" t="s">
        <v>376</v>
      </c>
      <c r="C164" s="20">
        <v>-12</v>
      </c>
      <c r="D164" s="21" t="s">
        <v>316</v>
      </c>
      <c r="E164" s="20">
        <v>12</v>
      </c>
      <c r="F164" s="22" t="str">
        <f>Partite!C218</f>
        <v>635-653</v>
      </c>
    </row>
    <row r="165" spans="2:6" s="29" customFormat="1" ht="12.75">
      <c r="B165" s="76" t="s">
        <v>380</v>
      </c>
      <c r="C165" s="26">
        <v>-8</v>
      </c>
      <c r="D165" s="27" t="s">
        <v>379</v>
      </c>
      <c r="E165" s="26">
        <v>8</v>
      </c>
      <c r="F165" s="28" t="str">
        <f>Partite!H218</f>
        <v>513-541</v>
      </c>
    </row>
    <row r="166" spans="2:6" s="29" customFormat="1" ht="12.75">
      <c r="B166" s="31"/>
      <c r="C166" s="32"/>
      <c r="D166" s="31"/>
      <c r="E166" s="32"/>
      <c r="F166" s="30"/>
    </row>
    <row r="167" spans="2:6" s="29" customFormat="1" ht="12.75">
      <c r="B167" s="44" t="s">
        <v>386</v>
      </c>
      <c r="C167" s="78">
        <v>8</v>
      </c>
      <c r="D167" s="77" t="s">
        <v>385</v>
      </c>
      <c r="E167" s="78">
        <v>-8</v>
      </c>
      <c r="F167" s="79" t="str">
        <f>Partite!C221</f>
        <v>701-494</v>
      </c>
    </row>
    <row r="168" spans="2:6" s="29" customFormat="1" ht="12.75">
      <c r="B168" s="23" t="s">
        <v>386</v>
      </c>
      <c r="C168" s="80">
        <v>12</v>
      </c>
      <c r="D168" s="74" t="s">
        <v>384</v>
      </c>
      <c r="E168" s="80">
        <v>-12</v>
      </c>
      <c r="F168" s="81" t="str">
        <f>Partite!H221</f>
        <v>634-526</v>
      </c>
    </row>
    <row r="169" spans="2:6" s="29" customFormat="1" ht="12.75">
      <c r="B169" s="46" t="s">
        <v>384</v>
      </c>
      <c r="C169" s="82">
        <v>8</v>
      </c>
      <c r="D169" s="72" t="s">
        <v>386</v>
      </c>
      <c r="E169" s="82">
        <v>-8</v>
      </c>
      <c r="F169" s="83" t="str">
        <f>Partite!C222</f>
        <v>714-623</v>
      </c>
    </row>
    <row r="170" spans="2:6" s="29" customFormat="1" ht="12.75">
      <c r="B170" s="31"/>
      <c r="C170" s="32"/>
      <c r="D170" s="31"/>
      <c r="E170" s="32"/>
      <c r="F170" s="30"/>
    </row>
    <row r="171" spans="2:6" s="29" customFormat="1" ht="12.75">
      <c r="B171" s="15" t="s">
        <v>390</v>
      </c>
      <c r="C171" s="16">
        <v>-8</v>
      </c>
      <c r="D171" s="17" t="s">
        <v>378</v>
      </c>
      <c r="E171" s="16">
        <v>8</v>
      </c>
      <c r="F171" s="18" t="str">
        <f>Partite!C225</f>
        <v>624-762</v>
      </c>
    </row>
    <row r="172" spans="2:6" s="29" customFormat="1" ht="12.75">
      <c r="B172" s="23" t="s">
        <v>378</v>
      </c>
      <c r="C172" s="20">
        <v>8</v>
      </c>
      <c r="D172" s="24" t="s">
        <v>390</v>
      </c>
      <c r="E172" s="20">
        <v>-8</v>
      </c>
      <c r="F172" s="22" t="str">
        <f>Partite!H225</f>
        <v>776-527</v>
      </c>
    </row>
    <row r="173" spans="2:6" s="29" customFormat="1" ht="12.75">
      <c r="B173" s="25" t="s">
        <v>378</v>
      </c>
      <c r="C173" s="26">
        <v>-12</v>
      </c>
      <c r="D173" s="27" t="s">
        <v>390</v>
      </c>
      <c r="E173" s="26">
        <v>12</v>
      </c>
      <c r="F173" s="28" t="str">
        <f>Partite!C226</f>
        <v>530-739</v>
      </c>
    </row>
    <row r="174" spans="2:6" s="29" customFormat="1" ht="12.75">
      <c r="B174" s="31"/>
      <c r="C174" s="32"/>
      <c r="D174" s="31"/>
      <c r="E174" s="32"/>
      <c r="F174" s="30"/>
    </row>
    <row r="175" spans="2:6" s="29" customFormat="1" ht="12.75">
      <c r="B175" s="15" t="s">
        <v>384</v>
      </c>
      <c r="C175" s="16">
        <v>-12</v>
      </c>
      <c r="D175" s="17" t="s">
        <v>402</v>
      </c>
      <c r="E175" s="16">
        <v>12</v>
      </c>
      <c r="F175" s="18" t="str">
        <f>Partite!C229</f>
        <v>612-704</v>
      </c>
    </row>
    <row r="176" spans="2:8" s="29" customFormat="1" ht="12.75">
      <c r="B176" s="23" t="s">
        <v>402</v>
      </c>
      <c r="C176" s="20">
        <v>12</v>
      </c>
      <c r="D176" s="24" t="s">
        <v>384</v>
      </c>
      <c r="E176" s="20">
        <v>-12</v>
      </c>
      <c r="F176" s="22" t="str">
        <f>Partite!H234</f>
        <v>638-696</v>
      </c>
      <c r="H176" s="29" t="s">
        <v>204</v>
      </c>
    </row>
    <row r="177" spans="2:6" s="29" customFormat="1" ht="12.75">
      <c r="B177" s="23" t="s">
        <v>402</v>
      </c>
      <c r="C177" s="20">
        <v>12</v>
      </c>
      <c r="D177" s="24" t="s">
        <v>384</v>
      </c>
      <c r="E177" s="20">
        <v>-12</v>
      </c>
      <c r="F177" s="22" t="str">
        <f>Partite!C230</f>
        <v>541-502</v>
      </c>
    </row>
    <row r="178" spans="1:15" ht="15">
      <c r="A178" s="29"/>
      <c r="B178" s="19" t="s">
        <v>402</v>
      </c>
      <c r="C178" s="20">
        <v>-8</v>
      </c>
      <c r="D178" s="21" t="s">
        <v>384</v>
      </c>
      <c r="E178" s="20">
        <v>8</v>
      </c>
      <c r="F178" s="22" t="str">
        <f>Partite!H230</f>
        <v>721-776</v>
      </c>
      <c r="H178" s="29"/>
      <c r="I178" s="3"/>
      <c r="J178" s="3"/>
      <c r="K178" s="3"/>
      <c r="L178" s="3"/>
      <c r="M178" s="3"/>
      <c r="N178" s="3"/>
      <c r="O178" s="3"/>
    </row>
    <row r="179" spans="1:15" ht="15">
      <c r="A179" s="29"/>
      <c r="B179" s="46" t="s">
        <v>384</v>
      </c>
      <c r="C179" s="26">
        <v>8</v>
      </c>
      <c r="D179" s="47" t="s">
        <v>402</v>
      </c>
      <c r="E179" s="26">
        <v>-8</v>
      </c>
      <c r="F179" s="28" t="str">
        <f>Partite!C231</f>
        <v>615-605</v>
      </c>
      <c r="H179" s="29"/>
      <c r="I179" s="3"/>
      <c r="J179" s="3"/>
      <c r="K179" s="3"/>
      <c r="L179" s="3"/>
      <c r="M179" s="3"/>
      <c r="N179" s="3"/>
      <c r="O179" s="3"/>
    </row>
    <row r="180" spans="1:15" ht="15">
      <c r="A180" s="29"/>
      <c r="H180" s="29"/>
      <c r="I180" s="3"/>
      <c r="J180" s="3"/>
      <c r="K180" s="3"/>
      <c r="L180" s="3"/>
      <c r="M180" s="3"/>
      <c r="N180" s="3"/>
      <c r="O180" s="3"/>
    </row>
    <row r="181" spans="1:15" ht="15">
      <c r="A181" s="29"/>
      <c r="B181" s="44" t="s">
        <v>403</v>
      </c>
      <c r="C181" s="16">
        <v>12</v>
      </c>
      <c r="D181" s="45" t="s">
        <v>404</v>
      </c>
      <c r="E181" s="16">
        <v>-12</v>
      </c>
      <c r="F181" s="18"/>
      <c r="H181" s="29"/>
      <c r="I181" s="3"/>
      <c r="J181" s="3"/>
      <c r="K181" s="3"/>
      <c r="L181" s="3"/>
      <c r="M181" s="3"/>
      <c r="N181" s="3"/>
      <c r="O181" s="3"/>
    </row>
    <row r="182" spans="1:15" ht="15">
      <c r="A182" s="29"/>
      <c r="B182" s="19" t="s">
        <v>404</v>
      </c>
      <c r="C182" s="20">
        <v>-12</v>
      </c>
      <c r="D182" s="21" t="s">
        <v>403</v>
      </c>
      <c r="E182" s="20">
        <v>12</v>
      </c>
      <c r="F182" s="22"/>
      <c r="H182" s="29"/>
      <c r="I182" s="3"/>
      <c r="J182" s="3"/>
      <c r="K182" s="3"/>
      <c r="L182" s="3"/>
      <c r="M182" s="3"/>
      <c r="N182" s="3"/>
      <c r="O182" s="3"/>
    </row>
    <row r="183" spans="1:15" ht="15">
      <c r="A183" s="29"/>
      <c r="B183" s="23" t="s">
        <v>404</v>
      </c>
      <c r="C183" s="20">
        <v>12</v>
      </c>
      <c r="D183" s="24" t="s">
        <v>311</v>
      </c>
      <c r="E183" s="20">
        <v>-12</v>
      </c>
      <c r="F183" s="22"/>
      <c r="H183" s="29"/>
      <c r="I183" s="3"/>
      <c r="J183" s="3"/>
      <c r="K183" s="3"/>
      <c r="L183" s="3"/>
      <c r="M183" s="3"/>
      <c r="N183" s="3"/>
      <c r="O183" s="3"/>
    </row>
    <row r="184" spans="1:15" ht="15">
      <c r="A184" s="29"/>
      <c r="B184" s="23" t="s">
        <v>404</v>
      </c>
      <c r="C184" s="20">
        <v>12</v>
      </c>
      <c r="D184" s="24" t="s">
        <v>311</v>
      </c>
      <c r="E184" s="20">
        <v>-12</v>
      </c>
      <c r="F184" s="22"/>
      <c r="H184" s="29"/>
      <c r="I184" s="3"/>
      <c r="J184" s="3"/>
      <c r="K184" s="3"/>
      <c r="L184" s="3"/>
      <c r="M184" s="3"/>
      <c r="N184" s="3"/>
      <c r="O184" s="3"/>
    </row>
    <row r="185" spans="1:15" ht="15">
      <c r="A185" s="29"/>
      <c r="B185" s="19" t="s">
        <v>404</v>
      </c>
      <c r="C185" s="20">
        <v>-8</v>
      </c>
      <c r="D185" s="21" t="s">
        <v>311</v>
      </c>
      <c r="E185" s="20">
        <v>8</v>
      </c>
      <c r="F185" s="22"/>
      <c r="H185" s="29"/>
      <c r="I185" s="3"/>
      <c r="J185" s="3"/>
      <c r="K185" s="3"/>
      <c r="L185" s="3"/>
      <c r="M185" s="3"/>
      <c r="N185" s="3"/>
      <c r="O185" s="3"/>
    </row>
    <row r="186" spans="1:15" ht="15">
      <c r="A186" s="29"/>
      <c r="B186" s="25" t="s">
        <v>404</v>
      </c>
      <c r="C186" s="26">
        <v>-8</v>
      </c>
      <c r="D186" s="27" t="s">
        <v>311</v>
      </c>
      <c r="E186" s="26">
        <v>8</v>
      </c>
      <c r="F186" s="28"/>
      <c r="H186" s="29"/>
      <c r="I186" s="3"/>
      <c r="J186" s="3"/>
      <c r="K186" s="3"/>
      <c r="L186" s="3"/>
      <c r="M186" s="3"/>
      <c r="N186" s="3"/>
      <c r="O186" s="3"/>
    </row>
    <row r="187" spans="1:15" ht="15">
      <c r="A187" s="29"/>
      <c r="H187" s="29"/>
      <c r="I187" s="29"/>
      <c r="J187" s="3"/>
      <c r="K187" s="3"/>
      <c r="L187" s="3"/>
      <c r="M187" s="3"/>
      <c r="N187" s="3"/>
      <c r="O187" s="3"/>
    </row>
    <row r="188" spans="1:15" ht="15">
      <c r="A188" s="29"/>
      <c r="B188" s="44" t="s">
        <v>408</v>
      </c>
      <c r="C188" s="16">
        <v>8</v>
      </c>
      <c r="D188" s="45" t="s">
        <v>390</v>
      </c>
      <c r="E188" s="16">
        <v>-8</v>
      </c>
      <c r="F188" s="18"/>
      <c r="H188" s="29"/>
      <c r="I188" s="29"/>
      <c r="J188" s="3"/>
      <c r="K188" s="3"/>
      <c r="L188" s="3"/>
      <c r="M188" s="3"/>
      <c r="N188" s="3"/>
      <c r="O188" s="3"/>
    </row>
    <row r="189" spans="1:15" ht="15">
      <c r="A189" s="29"/>
      <c r="B189" s="23" t="s">
        <v>408</v>
      </c>
      <c r="C189" s="20">
        <v>8</v>
      </c>
      <c r="D189" s="24" t="s">
        <v>390</v>
      </c>
      <c r="E189" s="20">
        <v>-8</v>
      </c>
      <c r="F189" s="22"/>
      <c r="H189" s="29"/>
      <c r="I189" s="29"/>
      <c r="J189" s="3"/>
      <c r="K189" s="3"/>
      <c r="L189" s="3"/>
      <c r="M189" s="3"/>
      <c r="N189" s="3"/>
      <c r="O189" s="3"/>
    </row>
    <row r="190" spans="1:15" ht="15">
      <c r="A190" s="29"/>
      <c r="B190" s="46" t="s">
        <v>408</v>
      </c>
      <c r="C190" s="26">
        <v>8</v>
      </c>
      <c r="D190" s="47" t="s">
        <v>390</v>
      </c>
      <c r="E190" s="26">
        <v>-8</v>
      </c>
      <c r="F190" s="28"/>
      <c r="H190" s="29"/>
      <c r="I190" s="29"/>
      <c r="J190" s="3"/>
      <c r="K190" s="3"/>
      <c r="L190" s="3"/>
      <c r="M190" s="3"/>
      <c r="N190" s="3"/>
      <c r="O190" s="3"/>
    </row>
    <row r="191" spans="1:15" ht="15">
      <c r="A191" s="29"/>
      <c r="H191" s="29"/>
      <c r="I191" s="29"/>
      <c r="J191" s="3"/>
      <c r="K191" s="3"/>
      <c r="L191" s="3"/>
      <c r="M191" s="3"/>
      <c r="N191" s="3"/>
      <c r="O191" s="3"/>
    </row>
    <row r="192" spans="1:15" ht="15">
      <c r="A192" s="29"/>
      <c r="B192" s="44" t="s">
        <v>416</v>
      </c>
      <c r="C192" s="16">
        <v>6</v>
      </c>
      <c r="D192" s="45" t="s">
        <v>417</v>
      </c>
      <c r="E192" s="16">
        <v>-6</v>
      </c>
      <c r="F192" s="18"/>
      <c r="H192" s="29"/>
      <c r="I192" s="29"/>
      <c r="J192" s="3"/>
      <c r="K192" s="3"/>
      <c r="L192" s="3"/>
      <c r="M192" s="3"/>
      <c r="N192" s="3"/>
      <c r="O192" s="3"/>
    </row>
    <row r="193" spans="1:9" ht="12.75">
      <c r="A193" s="29"/>
      <c r="B193" s="19" t="s">
        <v>368</v>
      </c>
      <c r="C193" s="20">
        <v>-6</v>
      </c>
      <c r="D193" s="21" t="s">
        <v>416</v>
      </c>
      <c r="E193" s="20">
        <v>6</v>
      </c>
      <c r="F193" s="22"/>
      <c r="H193" s="29"/>
      <c r="I193" s="29"/>
    </row>
    <row r="194" spans="1:9" ht="12.75">
      <c r="A194" s="29"/>
      <c r="B194" s="23" t="s">
        <v>418</v>
      </c>
      <c r="C194" s="20">
        <v>8</v>
      </c>
      <c r="D194" s="24" t="s">
        <v>417</v>
      </c>
      <c r="E194" s="20">
        <v>-8</v>
      </c>
      <c r="F194" s="22"/>
      <c r="H194" s="29"/>
      <c r="I194" s="29"/>
    </row>
    <row r="195" spans="1:9" ht="12.75">
      <c r="A195" s="29"/>
      <c r="B195" s="23" t="s">
        <v>418</v>
      </c>
      <c r="C195" s="20">
        <v>8</v>
      </c>
      <c r="D195" s="24" t="s">
        <v>368</v>
      </c>
      <c r="E195" s="20">
        <v>-8</v>
      </c>
      <c r="F195" s="22"/>
      <c r="H195" s="29"/>
      <c r="I195" s="29"/>
    </row>
    <row r="196" spans="1:9" ht="12.75">
      <c r="A196" s="29"/>
      <c r="B196" s="19" t="s">
        <v>368</v>
      </c>
      <c r="C196" s="20">
        <v>-8</v>
      </c>
      <c r="D196" s="21" t="s">
        <v>418</v>
      </c>
      <c r="E196" s="20">
        <v>8</v>
      </c>
      <c r="F196" s="22"/>
      <c r="H196" s="29"/>
      <c r="I196" s="29"/>
    </row>
    <row r="197" spans="1:9" ht="12.75">
      <c r="A197" s="29"/>
      <c r="B197" s="46" t="s">
        <v>418</v>
      </c>
      <c r="C197" s="26">
        <v>8</v>
      </c>
      <c r="D197" s="72" t="s">
        <v>368</v>
      </c>
      <c r="E197" s="26">
        <v>-8</v>
      </c>
      <c r="F197" s="28"/>
      <c r="H197" s="29"/>
      <c r="I197" s="29"/>
    </row>
    <row r="198" spans="1:9" ht="12.75">
      <c r="A198" s="29"/>
      <c r="H198" s="29"/>
      <c r="I198" s="29"/>
    </row>
    <row r="199" spans="1:9" ht="12.75">
      <c r="A199" s="29"/>
      <c r="B199" s="44" t="s">
        <v>427</v>
      </c>
      <c r="C199" s="16">
        <v>6</v>
      </c>
      <c r="D199" s="45" t="s">
        <v>428</v>
      </c>
      <c r="E199" s="16">
        <v>-6</v>
      </c>
      <c r="F199" s="18"/>
      <c r="H199" s="29"/>
      <c r="I199" s="29"/>
    </row>
    <row r="200" spans="1:9" ht="12.75">
      <c r="A200" s="29"/>
      <c r="B200" s="23" t="s">
        <v>426</v>
      </c>
      <c r="C200" s="20">
        <v>8</v>
      </c>
      <c r="D200" s="24" t="s">
        <v>427</v>
      </c>
      <c r="E200" s="20">
        <v>-8</v>
      </c>
      <c r="F200" s="22"/>
      <c r="H200" s="29"/>
      <c r="I200" s="29"/>
    </row>
    <row r="201" spans="1:9" ht="12.75">
      <c r="A201" s="29"/>
      <c r="B201" s="23" t="s">
        <v>211</v>
      </c>
      <c r="C201" s="20">
        <v>14</v>
      </c>
      <c r="D201" s="24" t="s">
        <v>426</v>
      </c>
      <c r="E201" s="20">
        <v>-14</v>
      </c>
      <c r="F201" s="22"/>
      <c r="H201" s="29"/>
      <c r="I201" s="29"/>
    </row>
    <row r="202" spans="1:9" ht="12.75">
      <c r="A202" s="29"/>
      <c r="B202" s="23" t="s">
        <v>428</v>
      </c>
      <c r="C202" s="20">
        <v>10</v>
      </c>
      <c r="D202" s="24" t="s">
        <v>211</v>
      </c>
      <c r="E202" s="20">
        <v>-10</v>
      </c>
      <c r="F202" s="22"/>
      <c r="H202" s="29"/>
      <c r="I202" s="29"/>
    </row>
    <row r="203" spans="1:9" ht="12.75">
      <c r="A203" s="29"/>
      <c r="B203" s="19" t="s">
        <v>427</v>
      </c>
      <c r="C203" s="20">
        <v>-8</v>
      </c>
      <c r="D203" s="21" t="s">
        <v>426</v>
      </c>
      <c r="E203" s="20">
        <v>8</v>
      </c>
      <c r="F203" s="22"/>
      <c r="H203" s="29"/>
      <c r="I203" s="29"/>
    </row>
    <row r="204" spans="1:9" ht="12.75">
      <c r="A204" s="29"/>
      <c r="B204" s="19" t="s">
        <v>427</v>
      </c>
      <c r="C204" s="20">
        <v>-14</v>
      </c>
      <c r="D204" s="21" t="s">
        <v>211</v>
      </c>
      <c r="E204" s="20">
        <v>14</v>
      </c>
      <c r="F204" s="22"/>
      <c r="H204" s="29"/>
      <c r="I204" s="29"/>
    </row>
    <row r="205" spans="1:9" ht="12.75">
      <c r="A205" s="29"/>
      <c r="B205" s="25" t="s">
        <v>428</v>
      </c>
      <c r="C205" s="26">
        <v>-6</v>
      </c>
      <c r="D205" s="27" t="s">
        <v>426</v>
      </c>
      <c r="E205" s="26">
        <v>6</v>
      </c>
      <c r="F205" s="28"/>
      <c r="H205" s="29"/>
      <c r="I205" s="29"/>
    </row>
    <row r="206" spans="1:9" ht="12.75">
      <c r="A206" s="29"/>
      <c r="H206" s="29"/>
      <c r="I206" s="29"/>
    </row>
    <row r="207" spans="1:9" ht="12.75">
      <c r="A207" s="29"/>
      <c r="B207" s="44" t="s">
        <v>437</v>
      </c>
      <c r="C207" s="16">
        <v>10</v>
      </c>
      <c r="D207" s="77" t="s">
        <v>439</v>
      </c>
      <c r="E207" s="16">
        <v>-10</v>
      </c>
      <c r="F207" s="18"/>
      <c r="H207" s="29"/>
      <c r="I207" s="29"/>
    </row>
    <row r="208" spans="1:9" ht="12.75">
      <c r="A208" s="29"/>
      <c r="B208" s="19" t="s">
        <v>437</v>
      </c>
      <c r="C208" s="20">
        <v>-6</v>
      </c>
      <c r="D208" s="21" t="s">
        <v>311</v>
      </c>
      <c r="E208" s="20">
        <v>6</v>
      </c>
      <c r="F208" s="22"/>
      <c r="H208" s="29"/>
      <c r="I208" s="29"/>
    </row>
    <row r="209" spans="1:9" ht="12.75">
      <c r="A209" s="29"/>
      <c r="B209" s="75" t="s">
        <v>439</v>
      </c>
      <c r="C209" s="20">
        <v>-6</v>
      </c>
      <c r="D209" s="21" t="s">
        <v>311</v>
      </c>
      <c r="E209" s="20">
        <v>6</v>
      </c>
      <c r="F209" s="22"/>
      <c r="H209" s="29"/>
      <c r="I209" s="29"/>
    </row>
    <row r="210" spans="1:9" ht="12.75">
      <c r="A210" s="29"/>
      <c r="B210" s="23" t="s">
        <v>311</v>
      </c>
      <c r="C210" s="20">
        <v>12</v>
      </c>
      <c r="D210" s="24" t="s">
        <v>438</v>
      </c>
      <c r="E210" s="20">
        <v>-12</v>
      </c>
      <c r="F210" s="22"/>
      <c r="H210" s="29"/>
      <c r="I210" s="29"/>
    </row>
    <row r="211" spans="1:9" ht="12.75">
      <c r="A211" s="29"/>
      <c r="B211" s="23" t="s">
        <v>439</v>
      </c>
      <c r="C211" s="20">
        <v>8</v>
      </c>
      <c r="D211" s="74" t="s">
        <v>357</v>
      </c>
      <c r="E211" s="20">
        <v>-8</v>
      </c>
      <c r="F211" s="22"/>
      <c r="H211" s="29"/>
      <c r="I211" s="29"/>
    </row>
    <row r="212" spans="1:9" ht="12.75">
      <c r="A212" s="29"/>
      <c r="B212" s="23" t="s">
        <v>438</v>
      </c>
      <c r="C212" s="20">
        <v>4</v>
      </c>
      <c r="D212" s="74" t="s">
        <v>439</v>
      </c>
      <c r="E212" s="20">
        <v>-4</v>
      </c>
      <c r="F212" s="22"/>
      <c r="H212" s="29"/>
      <c r="I212" s="29"/>
    </row>
    <row r="213" spans="1:9" ht="12.75">
      <c r="A213" s="29"/>
      <c r="B213" s="23" t="s">
        <v>438</v>
      </c>
      <c r="C213" s="20">
        <v>2</v>
      </c>
      <c r="D213" s="24" t="s">
        <v>357</v>
      </c>
      <c r="E213" s="20">
        <v>-2</v>
      </c>
      <c r="F213" s="22"/>
      <c r="H213" s="29"/>
      <c r="I213" s="29"/>
    </row>
    <row r="214" spans="1:9" ht="12.75">
      <c r="A214" s="29"/>
      <c r="B214" s="76" t="s">
        <v>437</v>
      </c>
      <c r="C214" s="26">
        <v>-4</v>
      </c>
      <c r="D214" s="27" t="s">
        <v>438</v>
      </c>
      <c r="E214" s="26">
        <v>4</v>
      </c>
      <c r="F214" s="28"/>
      <c r="H214" s="29"/>
      <c r="I214" s="29"/>
    </row>
    <row r="215" spans="1:9" ht="12.75">
      <c r="A215" s="29"/>
      <c r="H215" s="29"/>
      <c r="I215" s="29"/>
    </row>
    <row r="216" spans="1:9" ht="12.75">
      <c r="A216" s="29"/>
      <c r="B216" s="44" t="s">
        <v>442</v>
      </c>
      <c r="C216" s="16">
        <v>6</v>
      </c>
      <c r="D216" s="45" t="s">
        <v>443</v>
      </c>
      <c r="E216" s="16">
        <v>-6</v>
      </c>
      <c r="F216" s="18"/>
      <c r="H216" s="29"/>
      <c r="I216" s="29"/>
    </row>
    <row r="217" spans="1:9" ht="12.75">
      <c r="A217" s="29"/>
      <c r="B217" s="46" t="s">
        <v>442</v>
      </c>
      <c r="C217" s="26">
        <v>6</v>
      </c>
      <c r="D217" s="47" t="s">
        <v>443</v>
      </c>
      <c r="E217" s="26">
        <v>-6</v>
      </c>
      <c r="F217" s="28"/>
      <c r="H217" s="29"/>
      <c r="I217" s="29"/>
    </row>
    <row r="218" spans="1:9" ht="12.75">
      <c r="A218" s="29"/>
      <c r="H218" s="29"/>
      <c r="I218" s="29"/>
    </row>
    <row r="219" spans="1:9" ht="12.75">
      <c r="A219" s="29"/>
      <c r="B219" s="15" t="s">
        <v>427</v>
      </c>
      <c r="C219" s="16">
        <v>-8</v>
      </c>
      <c r="D219" s="17" t="s">
        <v>446</v>
      </c>
      <c r="E219" s="16">
        <v>8</v>
      </c>
      <c r="F219" s="18"/>
      <c r="H219" s="29"/>
      <c r="I219" s="29"/>
    </row>
    <row r="220" spans="1:9" ht="12.75">
      <c r="A220" s="29"/>
      <c r="B220" s="19" t="s">
        <v>446</v>
      </c>
      <c r="C220" s="20">
        <v>-12</v>
      </c>
      <c r="D220" s="21" t="s">
        <v>352</v>
      </c>
      <c r="E220" s="20">
        <v>12</v>
      </c>
      <c r="F220" s="22"/>
      <c r="H220" s="29"/>
      <c r="I220" s="29"/>
    </row>
    <row r="221" spans="1:9" ht="12.75">
      <c r="A221" s="29"/>
      <c r="B221" s="46" t="s">
        <v>352</v>
      </c>
      <c r="C221" s="26">
        <v>10</v>
      </c>
      <c r="D221" s="47" t="s">
        <v>427</v>
      </c>
      <c r="E221" s="26">
        <v>-10</v>
      </c>
      <c r="F221" s="28"/>
      <c r="H221" s="29"/>
      <c r="I221" s="29"/>
    </row>
    <row r="222" spans="1:9" ht="12.75">
      <c r="A222" s="29"/>
      <c r="H222" s="29"/>
      <c r="I222" s="29"/>
    </row>
    <row r="223" spans="1:9" ht="12.75">
      <c r="A223" s="29"/>
      <c r="B223" s="15" t="s">
        <v>449</v>
      </c>
      <c r="C223" s="16">
        <v>-4</v>
      </c>
      <c r="D223" s="17" t="s">
        <v>450</v>
      </c>
      <c r="E223" s="16">
        <v>4</v>
      </c>
      <c r="F223" s="18"/>
      <c r="H223" s="29"/>
      <c r="I223" s="29"/>
    </row>
    <row r="224" spans="1:9" ht="12.75">
      <c r="A224" s="29"/>
      <c r="B224" s="46" t="s">
        <v>450</v>
      </c>
      <c r="C224" s="26">
        <v>4</v>
      </c>
      <c r="D224" s="47" t="s">
        <v>449</v>
      </c>
      <c r="E224" s="26">
        <v>-4</v>
      </c>
      <c r="F224" s="28"/>
      <c r="H224" s="29"/>
      <c r="I224" s="29"/>
    </row>
    <row r="225" spans="1:9" ht="12.75">
      <c r="A225" s="29"/>
      <c r="H225" s="29"/>
      <c r="I225" s="29"/>
    </row>
    <row r="226" spans="1:9" ht="12.75">
      <c r="A226" s="29"/>
      <c r="B226" s="88" t="s">
        <v>456</v>
      </c>
      <c r="C226" s="89">
        <v>4</v>
      </c>
      <c r="D226" s="90" t="s">
        <v>207</v>
      </c>
      <c r="E226" s="89">
        <v>-4</v>
      </c>
      <c r="F226" s="91"/>
      <c r="H226" s="29"/>
      <c r="I226" s="29"/>
    </row>
    <row r="227" spans="1:9" ht="12.75">
      <c r="A227" s="29"/>
      <c r="H227" s="29"/>
      <c r="I227" s="29"/>
    </row>
    <row r="228" spans="1:9" ht="12.75">
      <c r="A228" s="29"/>
      <c r="B228" s="15" t="s">
        <v>328</v>
      </c>
      <c r="C228" s="16">
        <v>-6</v>
      </c>
      <c r="D228" s="17" t="s">
        <v>457</v>
      </c>
      <c r="E228" s="16">
        <v>6</v>
      </c>
      <c r="F228" s="18"/>
      <c r="H228" s="29"/>
      <c r="I228" s="29"/>
    </row>
    <row r="229" spans="1:9" ht="12.75">
      <c r="A229" s="29"/>
      <c r="B229" s="19" t="s">
        <v>457</v>
      </c>
      <c r="C229" s="20">
        <v>-16</v>
      </c>
      <c r="D229" s="21" t="s">
        <v>459</v>
      </c>
      <c r="E229" s="20">
        <v>16</v>
      </c>
      <c r="F229" s="22"/>
      <c r="H229" s="29"/>
      <c r="I229" s="29"/>
    </row>
    <row r="230" spans="1:9" ht="12.75">
      <c r="A230" s="29"/>
      <c r="B230" s="19" t="s">
        <v>458</v>
      </c>
      <c r="C230" s="20">
        <v>-4</v>
      </c>
      <c r="D230" s="21" t="s">
        <v>328</v>
      </c>
      <c r="E230" s="20">
        <v>4</v>
      </c>
      <c r="F230" s="22"/>
      <c r="H230" s="29"/>
      <c r="I230" s="29"/>
    </row>
    <row r="231" spans="1:9" ht="12.75">
      <c r="A231" s="29"/>
      <c r="B231" s="25" t="s">
        <v>459</v>
      </c>
      <c r="C231" s="26">
        <v>-4</v>
      </c>
      <c r="D231" s="27" t="s">
        <v>457</v>
      </c>
      <c r="E231" s="26">
        <v>4</v>
      </c>
      <c r="F231" s="28"/>
      <c r="H231" s="29"/>
      <c r="I231" s="29"/>
    </row>
    <row r="233" spans="2:6" ht="12.75">
      <c r="B233" s="44" t="s">
        <v>465</v>
      </c>
      <c r="C233" s="16">
        <v>8</v>
      </c>
      <c r="D233" s="45" t="s">
        <v>466</v>
      </c>
      <c r="E233" s="16">
        <v>-8</v>
      </c>
      <c r="F233" s="18"/>
    </row>
    <row r="234" spans="2:6" ht="12.75">
      <c r="B234" s="23" t="s">
        <v>465</v>
      </c>
      <c r="C234" s="20">
        <v>2</v>
      </c>
      <c r="D234" s="24" t="s">
        <v>467</v>
      </c>
      <c r="E234" s="20">
        <v>-2</v>
      </c>
      <c r="F234" s="22"/>
    </row>
    <row r="235" spans="2:6" ht="12.75">
      <c r="B235" s="46" t="s">
        <v>465</v>
      </c>
      <c r="C235" s="26">
        <v>8</v>
      </c>
      <c r="D235" s="47" t="s">
        <v>466</v>
      </c>
      <c r="E235" s="26">
        <v>-8</v>
      </c>
      <c r="F235" s="28"/>
    </row>
    <row r="237" spans="2:6" ht="12.75">
      <c r="B237" s="15" t="s">
        <v>468</v>
      </c>
      <c r="C237" s="16">
        <v>-10</v>
      </c>
      <c r="D237" s="17" t="s">
        <v>228</v>
      </c>
      <c r="E237" s="16">
        <v>10</v>
      </c>
      <c r="F237" s="18"/>
    </row>
    <row r="238" spans="2:6" ht="12.75">
      <c r="B238" s="76" t="s">
        <v>228</v>
      </c>
      <c r="C238" s="26">
        <v>-10</v>
      </c>
      <c r="D238" s="27" t="s">
        <v>468</v>
      </c>
      <c r="E238" s="26">
        <v>10</v>
      </c>
      <c r="F238" s="28"/>
    </row>
    <row r="240" spans="2:6" ht="12.75">
      <c r="B240" s="44" t="s">
        <v>472</v>
      </c>
      <c r="C240" s="16">
        <v>14</v>
      </c>
      <c r="D240" s="45" t="s">
        <v>471</v>
      </c>
      <c r="E240" s="16">
        <v>-14</v>
      </c>
      <c r="F240" s="18"/>
    </row>
    <row r="241" spans="2:6" ht="12.75">
      <c r="B241" s="19" t="s">
        <v>228</v>
      </c>
      <c r="C241" s="20">
        <v>-4</v>
      </c>
      <c r="D241" s="21" t="s">
        <v>471</v>
      </c>
      <c r="E241" s="20">
        <v>4</v>
      </c>
      <c r="F241" s="22"/>
    </row>
    <row r="242" spans="2:6" ht="12.75">
      <c r="B242" s="46" t="s">
        <v>472</v>
      </c>
      <c r="C242" s="26">
        <v>8</v>
      </c>
      <c r="D242" s="47" t="s">
        <v>475</v>
      </c>
      <c r="E242" s="26">
        <v>-8</v>
      </c>
      <c r="F242" s="28"/>
    </row>
    <row r="244" spans="2:6" ht="12.75">
      <c r="B244" s="88" t="s">
        <v>488</v>
      </c>
      <c r="C244" s="89">
        <v>4</v>
      </c>
      <c r="D244" s="90" t="s">
        <v>468</v>
      </c>
      <c r="E244" s="89">
        <v>-4</v>
      </c>
      <c r="F244" s="91"/>
    </row>
    <row r="246" spans="2:6" ht="12.75">
      <c r="B246" s="44" t="s">
        <v>490</v>
      </c>
      <c r="C246" s="16">
        <v>14</v>
      </c>
      <c r="D246" s="45" t="s">
        <v>489</v>
      </c>
      <c r="E246" s="16">
        <v>-14</v>
      </c>
      <c r="F246" s="18"/>
    </row>
    <row r="247" spans="2:6" ht="12.75">
      <c r="B247" s="23" t="s">
        <v>489</v>
      </c>
      <c r="C247" s="20">
        <v>6</v>
      </c>
      <c r="D247" s="74" t="s">
        <v>490</v>
      </c>
      <c r="E247" s="20">
        <v>-6</v>
      </c>
      <c r="F247" s="22"/>
    </row>
    <row r="248" spans="2:6" ht="12.75">
      <c r="B248" s="76" t="s">
        <v>491</v>
      </c>
      <c r="C248" s="26">
        <v>-2</v>
      </c>
      <c r="D248" s="27" t="s">
        <v>489</v>
      </c>
      <c r="E248" s="26">
        <v>2</v>
      </c>
      <c r="F248" s="28"/>
    </row>
    <row r="250" spans="2:6" ht="12.75">
      <c r="B250" s="88" t="s">
        <v>457</v>
      </c>
      <c r="C250" s="89">
        <v>4</v>
      </c>
      <c r="D250" s="90" t="s">
        <v>492</v>
      </c>
      <c r="E250" s="89">
        <v>-4</v>
      </c>
      <c r="F250" s="91"/>
    </row>
    <row r="252" spans="2:6" ht="12.75">
      <c r="B252" s="88" t="s">
        <v>493</v>
      </c>
      <c r="C252" s="89">
        <v>8</v>
      </c>
      <c r="D252" s="90" t="s">
        <v>494</v>
      </c>
      <c r="E252" s="89">
        <v>-8</v>
      </c>
      <c r="F252" s="91"/>
    </row>
    <row r="254" spans="2:6" ht="12.75">
      <c r="B254" s="15" t="s">
        <v>490</v>
      </c>
      <c r="C254" s="16">
        <v>-6</v>
      </c>
      <c r="D254" s="17" t="s">
        <v>471</v>
      </c>
      <c r="E254" s="16">
        <v>6</v>
      </c>
      <c r="F254" s="18"/>
    </row>
    <row r="255" spans="2:6" ht="12.75">
      <c r="B255" s="19" t="s">
        <v>471</v>
      </c>
      <c r="C255" s="20">
        <v>-14</v>
      </c>
      <c r="D255" s="21" t="s">
        <v>490</v>
      </c>
      <c r="E255" s="20">
        <v>14</v>
      </c>
      <c r="F255" s="22"/>
    </row>
    <row r="256" spans="2:6" ht="12.75">
      <c r="B256" s="23" t="s">
        <v>207</v>
      </c>
      <c r="C256" s="20">
        <v>6</v>
      </c>
      <c r="D256" s="24" t="s">
        <v>496</v>
      </c>
      <c r="E256" s="20">
        <v>-6</v>
      </c>
      <c r="F256" s="22"/>
    </row>
    <row r="257" spans="2:6" ht="12.75">
      <c r="B257" s="23" t="s">
        <v>490</v>
      </c>
      <c r="C257" s="20">
        <v>6</v>
      </c>
      <c r="D257" s="24" t="s">
        <v>207</v>
      </c>
      <c r="E257" s="20">
        <v>-6</v>
      </c>
      <c r="F257" s="22"/>
    </row>
    <row r="258" spans="2:6" ht="12.75">
      <c r="B258" s="19" t="s">
        <v>495</v>
      </c>
      <c r="C258" s="20">
        <v>-10</v>
      </c>
      <c r="D258" s="21" t="s">
        <v>207</v>
      </c>
      <c r="E258" s="20">
        <v>10</v>
      </c>
      <c r="F258" s="22"/>
    </row>
    <row r="259" spans="2:6" ht="12.75">
      <c r="B259" s="25" t="s">
        <v>496</v>
      </c>
      <c r="C259" s="26">
        <v>-2</v>
      </c>
      <c r="D259" s="27" t="s">
        <v>471</v>
      </c>
      <c r="E259" s="26">
        <v>2</v>
      </c>
      <c r="F259" s="28"/>
    </row>
    <row r="261" spans="2:6" ht="12.75">
      <c r="B261" s="15" t="s">
        <v>499</v>
      </c>
      <c r="C261" s="16">
        <v>-4</v>
      </c>
      <c r="D261" s="17" t="s">
        <v>489</v>
      </c>
      <c r="E261" s="16">
        <v>4</v>
      </c>
      <c r="F261" s="18"/>
    </row>
    <row r="262" spans="2:6" ht="12.75">
      <c r="B262" s="25" t="s">
        <v>202</v>
      </c>
      <c r="C262" s="26">
        <v>-4</v>
      </c>
      <c r="D262" s="27" t="s">
        <v>489</v>
      </c>
      <c r="E262" s="26">
        <v>4</v>
      </c>
      <c r="F262" s="28"/>
    </row>
    <row r="264" spans="2:6" ht="12.75">
      <c r="B264" s="15" t="s">
        <v>503</v>
      </c>
      <c r="C264" s="16">
        <v>-12</v>
      </c>
      <c r="D264" s="17" t="s">
        <v>427</v>
      </c>
      <c r="E264" s="16">
        <v>12</v>
      </c>
      <c r="F264" s="18"/>
    </row>
    <row r="265" spans="2:6" ht="12.75">
      <c r="B265" s="23" t="s">
        <v>503</v>
      </c>
      <c r="C265" s="20">
        <v>8</v>
      </c>
      <c r="D265" s="24" t="s">
        <v>427</v>
      </c>
      <c r="E265" s="20">
        <v>-8</v>
      </c>
      <c r="F265" s="22"/>
    </row>
    <row r="266" spans="2:6" ht="12.75">
      <c r="B266" s="25" t="s">
        <v>427</v>
      </c>
      <c r="C266" s="26">
        <v>-8</v>
      </c>
      <c r="D266" s="27" t="s">
        <v>503</v>
      </c>
      <c r="E266" s="26">
        <v>8</v>
      </c>
      <c r="F266" s="28"/>
    </row>
    <row r="268" spans="2:6" ht="12.75">
      <c r="B268" s="15" t="s">
        <v>317</v>
      </c>
      <c r="C268" s="16">
        <v>-4</v>
      </c>
      <c r="D268" s="17" t="s">
        <v>507</v>
      </c>
      <c r="E268" s="16">
        <v>4</v>
      </c>
      <c r="F268" s="18"/>
    </row>
    <row r="269" spans="2:6" ht="12.75">
      <c r="B269" s="46" t="s">
        <v>507</v>
      </c>
      <c r="C269" s="26">
        <v>4</v>
      </c>
      <c r="D269" s="47" t="s">
        <v>317</v>
      </c>
      <c r="E269" s="26">
        <v>-4</v>
      </c>
      <c r="F269" s="28"/>
    </row>
    <row r="271" spans="2:6" ht="12.75">
      <c r="B271" s="88" t="s">
        <v>508</v>
      </c>
      <c r="C271" s="89">
        <v>6</v>
      </c>
      <c r="D271" s="90" t="s">
        <v>384</v>
      </c>
      <c r="E271" s="89">
        <v>-6</v>
      </c>
      <c r="F271" s="91"/>
    </row>
    <row r="273" spans="2:6" ht="12.75">
      <c r="B273" s="15" t="s">
        <v>512</v>
      </c>
      <c r="C273" s="16">
        <v>-6</v>
      </c>
      <c r="D273" s="17" t="s">
        <v>513</v>
      </c>
      <c r="E273" s="16">
        <v>6</v>
      </c>
      <c r="F273" s="18"/>
    </row>
    <row r="274" spans="2:6" ht="12.75">
      <c r="B274" s="23" t="s">
        <v>513</v>
      </c>
      <c r="C274" s="20">
        <v>2</v>
      </c>
      <c r="D274" s="24" t="s">
        <v>514</v>
      </c>
      <c r="E274" s="20">
        <v>-2</v>
      </c>
      <c r="F274" s="22"/>
    </row>
    <row r="275" spans="2:6" ht="12.75">
      <c r="B275" s="25" t="s">
        <v>239</v>
      </c>
      <c r="C275" s="26">
        <v>-6</v>
      </c>
      <c r="D275" s="27" t="s">
        <v>512</v>
      </c>
      <c r="E275" s="26">
        <v>6</v>
      </c>
      <c r="F275" s="28"/>
    </row>
    <row r="277" spans="2:6" ht="12.75">
      <c r="B277" s="88" t="s">
        <v>517</v>
      </c>
      <c r="C277" s="89">
        <v>6</v>
      </c>
      <c r="D277" s="90" t="s">
        <v>518</v>
      </c>
      <c r="E277" s="89">
        <v>-6</v>
      </c>
      <c r="F277" s="91"/>
    </row>
    <row r="279" spans="2:6" ht="12.75">
      <c r="B279" s="44" t="s">
        <v>526</v>
      </c>
      <c r="C279" s="16">
        <v>10</v>
      </c>
      <c r="D279" s="45" t="s">
        <v>528</v>
      </c>
      <c r="E279" s="16">
        <v>-10</v>
      </c>
      <c r="F279" s="18"/>
    </row>
    <row r="280" spans="2:6" ht="12.75">
      <c r="B280" s="19" t="s">
        <v>527</v>
      </c>
      <c r="C280" s="20">
        <v>-14</v>
      </c>
      <c r="D280" s="21" t="s">
        <v>526</v>
      </c>
      <c r="E280" s="20">
        <v>14</v>
      </c>
      <c r="F280" s="22"/>
    </row>
    <row r="281" spans="2:6" ht="12.75">
      <c r="B281" s="19" t="s">
        <v>528</v>
      </c>
      <c r="C281" s="20">
        <v>-6</v>
      </c>
      <c r="D281" s="21" t="s">
        <v>527</v>
      </c>
      <c r="E281" s="20">
        <v>6</v>
      </c>
      <c r="F281" s="22"/>
    </row>
    <row r="282" spans="2:6" ht="12.75">
      <c r="B282" s="23" t="s">
        <v>528</v>
      </c>
      <c r="C282" s="20">
        <v>8</v>
      </c>
      <c r="D282" s="24" t="s">
        <v>529</v>
      </c>
      <c r="E282" s="20">
        <v>-8</v>
      </c>
      <c r="F282" s="22"/>
    </row>
    <row r="283" spans="2:6" ht="12.75">
      <c r="B283" s="25" t="s">
        <v>530</v>
      </c>
      <c r="C283" s="26">
        <v>-10</v>
      </c>
      <c r="D283" s="27" t="s">
        <v>529</v>
      </c>
      <c r="E283" s="26">
        <v>10</v>
      </c>
      <c r="F283" s="28"/>
    </row>
    <row r="285" spans="1:8" ht="12.75">
      <c r="A285" s="8"/>
      <c r="B285" s="21" t="s">
        <v>534</v>
      </c>
      <c r="C285" s="20">
        <v>8</v>
      </c>
      <c r="D285" s="24" t="s">
        <v>535</v>
      </c>
      <c r="E285" s="20">
        <v>-8</v>
      </c>
      <c r="F285" s="43"/>
      <c r="G285" s="42"/>
      <c r="H285" s="8"/>
    </row>
    <row r="286" spans="1:8" ht="12.75">
      <c r="A286" s="8"/>
      <c r="B286" s="24" t="s">
        <v>535</v>
      </c>
      <c r="C286" s="20">
        <v>-4</v>
      </c>
      <c r="D286" s="21" t="s">
        <v>536</v>
      </c>
      <c r="E286" s="20">
        <v>4</v>
      </c>
      <c r="F286" s="43"/>
      <c r="G286" s="42"/>
      <c r="H286" s="8"/>
    </row>
    <row r="287" spans="1:8" ht="12.75">
      <c r="A287" s="8"/>
      <c r="B287" s="21" t="s">
        <v>537</v>
      </c>
      <c r="C287" s="20">
        <v>10</v>
      </c>
      <c r="D287" s="24" t="s">
        <v>538</v>
      </c>
      <c r="E287" s="20">
        <v>-10</v>
      </c>
      <c r="F287" s="43"/>
      <c r="G287" s="42"/>
      <c r="H287" s="8"/>
    </row>
    <row r="288" spans="1:8" ht="12.75">
      <c r="A288" s="8"/>
      <c r="B288" s="24"/>
      <c r="C288" s="20"/>
      <c r="D288" s="24"/>
      <c r="E288" s="20"/>
      <c r="F288" s="43"/>
      <c r="G288" s="42"/>
      <c r="H288" s="8"/>
    </row>
    <row r="289" spans="1:8" ht="12.75">
      <c r="A289" s="8"/>
      <c r="B289" s="21" t="s">
        <v>528</v>
      </c>
      <c r="C289" s="20">
        <v>14</v>
      </c>
      <c r="D289" s="24" t="s">
        <v>549</v>
      </c>
      <c r="E289" s="20">
        <v>-14</v>
      </c>
      <c r="F289" s="43"/>
      <c r="G289" s="42"/>
      <c r="H289" s="8"/>
    </row>
    <row r="290" spans="1:8" ht="12.75">
      <c r="A290" s="8"/>
      <c r="B290" s="21" t="s">
        <v>548</v>
      </c>
      <c r="C290" s="20">
        <v>6</v>
      </c>
      <c r="D290" s="24" t="s">
        <v>551</v>
      </c>
      <c r="E290" s="20">
        <v>-6</v>
      </c>
      <c r="F290" s="43"/>
      <c r="G290" s="42"/>
      <c r="H290" s="8"/>
    </row>
    <row r="291" spans="1:8" ht="12.75">
      <c r="A291" s="8"/>
      <c r="B291" s="24" t="s">
        <v>528</v>
      </c>
      <c r="C291" s="20">
        <v>-6</v>
      </c>
      <c r="D291" s="21" t="s">
        <v>549</v>
      </c>
      <c r="E291" s="20">
        <v>6</v>
      </c>
      <c r="F291" s="43"/>
      <c r="G291" s="42"/>
      <c r="H291" s="8"/>
    </row>
    <row r="292" spans="1:8" ht="12.75">
      <c r="A292" s="8"/>
      <c r="B292" s="21" t="s">
        <v>551</v>
      </c>
      <c r="C292" s="20">
        <v>10</v>
      </c>
      <c r="D292" s="24" t="s">
        <v>552</v>
      </c>
      <c r="E292" s="20">
        <v>-10</v>
      </c>
      <c r="F292" s="43"/>
      <c r="G292" s="42"/>
      <c r="H292" s="8"/>
    </row>
    <row r="293" spans="1:8" ht="12.75">
      <c r="A293" s="8"/>
      <c r="B293" s="21" t="s">
        <v>550</v>
      </c>
      <c r="C293" s="20">
        <v>14</v>
      </c>
      <c r="D293" s="24" t="s">
        <v>552</v>
      </c>
      <c r="E293" s="20">
        <v>-14</v>
      </c>
      <c r="F293" s="43"/>
      <c r="G293" s="42"/>
      <c r="H293" s="8"/>
    </row>
    <row r="294" spans="1:8" ht="12.75">
      <c r="A294" s="8"/>
      <c r="B294" s="21" t="s">
        <v>528</v>
      </c>
      <c r="C294" s="20">
        <v>4</v>
      </c>
      <c r="D294" s="24" t="s">
        <v>550</v>
      </c>
      <c r="E294" s="20">
        <v>-4</v>
      </c>
      <c r="F294" s="43"/>
      <c r="G294" s="42"/>
      <c r="H294" s="8"/>
    </row>
    <row r="295" spans="1:8" ht="12.75">
      <c r="A295" s="8"/>
      <c r="B295" s="24" t="s">
        <v>553</v>
      </c>
      <c r="C295" s="20">
        <v>-4</v>
      </c>
      <c r="D295" s="21" t="s">
        <v>549</v>
      </c>
      <c r="E295" s="20">
        <v>4</v>
      </c>
      <c r="F295" s="43"/>
      <c r="G295" s="42"/>
      <c r="H295" s="8"/>
    </row>
    <row r="296" spans="1:8" ht="12.75">
      <c r="A296" s="8"/>
      <c r="B296" s="24" t="s">
        <v>552</v>
      </c>
      <c r="C296" s="20">
        <v>-10</v>
      </c>
      <c r="D296" s="21" t="s">
        <v>553</v>
      </c>
      <c r="E296" s="20">
        <v>10</v>
      </c>
      <c r="F296" s="43"/>
      <c r="G296" s="42"/>
      <c r="H296" s="8"/>
    </row>
    <row r="297" spans="1:8" ht="12.75">
      <c r="A297" s="8"/>
      <c r="B297" s="24"/>
      <c r="C297" s="20"/>
      <c r="D297" s="24"/>
      <c r="E297" s="20"/>
      <c r="F297" s="43"/>
      <c r="G297" s="42"/>
      <c r="H297" s="8"/>
    </row>
    <row r="298" spans="1:8" ht="12.75">
      <c r="A298" s="8"/>
      <c r="B298" s="24"/>
      <c r="C298" s="20"/>
      <c r="D298" s="24"/>
      <c r="E298" s="20"/>
      <c r="F298" s="43"/>
      <c r="G298" s="42"/>
      <c r="H298" s="8"/>
    </row>
    <row r="299" spans="1:8" ht="12.75">
      <c r="A299" s="8"/>
      <c r="B299" s="24" t="s">
        <v>585</v>
      </c>
      <c r="C299" s="20">
        <v>-8</v>
      </c>
      <c r="D299" s="21" t="s">
        <v>584</v>
      </c>
      <c r="E299" s="20">
        <v>8</v>
      </c>
      <c r="F299" s="43"/>
      <c r="G299" s="42"/>
      <c r="H299" s="8"/>
    </row>
    <row r="300" spans="1:8" ht="12.75">
      <c r="A300" s="8"/>
      <c r="B300" s="21" t="s">
        <v>584</v>
      </c>
      <c r="C300" s="20">
        <v>8</v>
      </c>
      <c r="D300" s="24" t="s">
        <v>585</v>
      </c>
      <c r="E300" s="20">
        <v>-8</v>
      </c>
      <c r="F300" s="43"/>
      <c r="G300" s="42"/>
      <c r="H300" s="8"/>
    </row>
    <row r="301" spans="1:8" ht="12.75">
      <c r="A301" s="8"/>
      <c r="B301" s="24" t="s">
        <v>586</v>
      </c>
      <c r="C301" s="20">
        <v>-12</v>
      </c>
      <c r="D301" s="21" t="s">
        <v>587</v>
      </c>
      <c r="E301" s="20">
        <v>12</v>
      </c>
      <c r="F301" s="43"/>
      <c r="G301" s="42"/>
      <c r="H301" s="8"/>
    </row>
    <row r="302" spans="1:8" ht="12.75">
      <c r="A302" s="8"/>
      <c r="B302" s="21" t="s">
        <v>584</v>
      </c>
      <c r="C302" s="20">
        <v>4</v>
      </c>
      <c r="D302" s="24" t="s">
        <v>586</v>
      </c>
      <c r="E302" s="20">
        <v>-4</v>
      </c>
      <c r="F302" s="43"/>
      <c r="G302" s="42"/>
      <c r="H302" s="8"/>
    </row>
    <row r="303" spans="1:8" ht="12.75">
      <c r="A303" s="8"/>
      <c r="B303" s="21" t="s">
        <v>585</v>
      </c>
      <c r="C303" s="20">
        <v>4</v>
      </c>
      <c r="D303" s="24" t="s">
        <v>587</v>
      </c>
      <c r="E303" s="20">
        <v>-4</v>
      </c>
      <c r="F303" s="43"/>
      <c r="G303" s="42"/>
      <c r="H303" s="8"/>
    </row>
    <row r="304" spans="1:8" ht="12.75">
      <c r="A304" s="8"/>
      <c r="B304" s="24"/>
      <c r="C304" s="20"/>
      <c r="D304" s="24"/>
      <c r="E304" s="20"/>
      <c r="F304" s="43"/>
      <c r="G304" s="42"/>
      <c r="H304" s="8"/>
    </row>
    <row r="305" spans="2:5" ht="12.75">
      <c r="B305" s="168" t="s">
        <v>590</v>
      </c>
      <c r="C305" s="32">
        <v>2</v>
      </c>
      <c r="D305" s="31" t="s">
        <v>593</v>
      </c>
      <c r="E305" s="32">
        <v>-2</v>
      </c>
    </row>
    <row r="306" spans="2:5" ht="12.75">
      <c r="B306" s="168" t="s">
        <v>591</v>
      </c>
      <c r="C306" s="32">
        <v>12</v>
      </c>
      <c r="D306" s="31" t="s">
        <v>592</v>
      </c>
      <c r="E306" s="32">
        <v>-12</v>
      </c>
    </row>
    <row r="308" spans="2:5" ht="12.75">
      <c r="B308" s="168" t="s">
        <v>549</v>
      </c>
      <c r="C308" s="32">
        <v>6</v>
      </c>
      <c r="D308" s="31" t="s">
        <v>596</v>
      </c>
      <c r="E308" s="32">
        <v>-6</v>
      </c>
    </row>
    <row r="309" spans="2:5" ht="12.75">
      <c r="B309" s="168" t="s">
        <v>597</v>
      </c>
      <c r="C309" s="32">
        <v>8</v>
      </c>
      <c r="D309" s="31" t="s">
        <v>598</v>
      </c>
      <c r="E309" s="32">
        <v>-8</v>
      </c>
    </row>
    <row r="311" spans="2:5" ht="12.75">
      <c r="B311" s="21" t="s">
        <v>534</v>
      </c>
      <c r="C311" s="32">
        <v>14</v>
      </c>
      <c r="D311" s="24" t="s">
        <v>604</v>
      </c>
      <c r="E311" s="32">
        <v>-14</v>
      </c>
    </row>
    <row r="312" spans="2:5" ht="12.75">
      <c r="B312" s="21" t="s">
        <v>605</v>
      </c>
      <c r="C312" s="32">
        <v>12</v>
      </c>
      <c r="D312" s="24" t="s">
        <v>604</v>
      </c>
      <c r="E312" s="32">
        <v>-12</v>
      </c>
    </row>
    <row r="313" spans="2:5" ht="12.75">
      <c r="B313" s="74" t="s">
        <v>605</v>
      </c>
      <c r="C313" s="32">
        <v>-8</v>
      </c>
      <c r="D313" s="168" t="s">
        <v>604</v>
      </c>
      <c r="E313" s="32">
        <v>8</v>
      </c>
    </row>
    <row r="314" spans="2:5" ht="12.75">
      <c r="B314" s="24" t="s">
        <v>606</v>
      </c>
      <c r="C314" s="32">
        <v>-6</v>
      </c>
      <c r="D314" s="21" t="s">
        <v>534</v>
      </c>
      <c r="E314" s="32">
        <v>6</v>
      </c>
    </row>
    <row r="315" spans="2:5" ht="12.75">
      <c r="B315" s="24" t="s">
        <v>606</v>
      </c>
      <c r="C315" s="32">
        <v>-6</v>
      </c>
      <c r="D315" s="21" t="s">
        <v>534</v>
      </c>
      <c r="E315" s="32">
        <v>6</v>
      </c>
    </row>
    <row r="317" spans="2:5" ht="12.75">
      <c r="B317" s="168" t="s">
        <v>622</v>
      </c>
      <c r="C317" s="32">
        <v>4</v>
      </c>
      <c r="D317" s="31" t="s">
        <v>624</v>
      </c>
      <c r="E317" s="32">
        <v>-4</v>
      </c>
    </row>
    <row r="318" spans="2:5" ht="12.75">
      <c r="B318" s="168" t="s">
        <v>622</v>
      </c>
      <c r="C318" s="32">
        <v>12</v>
      </c>
      <c r="D318" s="31" t="s">
        <v>623</v>
      </c>
      <c r="E318" s="32">
        <v>-12</v>
      </c>
    </row>
    <row r="319" spans="2:5" ht="12.75">
      <c r="B319" s="31" t="s">
        <v>624</v>
      </c>
      <c r="C319" s="32">
        <v>-6</v>
      </c>
      <c r="D319" s="168" t="s">
        <v>625</v>
      </c>
      <c r="E319" s="32">
        <v>6</v>
      </c>
    </row>
    <row r="320" spans="2:5" ht="12.75">
      <c r="B320" s="168" t="s">
        <v>627</v>
      </c>
      <c r="C320" s="32">
        <v>8</v>
      </c>
      <c r="D320" s="31" t="s">
        <v>628</v>
      </c>
      <c r="E320" s="32">
        <v>-8</v>
      </c>
    </row>
    <row r="321" spans="2:5" ht="12.75">
      <c r="B321" s="31" t="s">
        <v>626</v>
      </c>
      <c r="C321" s="32">
        <v>-12</v>
      </c>
      <c r="D321" s="168" t="s">
        <v>628</v>
      </c>
      <c r="E321" s="32">
        <v>12</v>
      </c>
    </row>
    <row r="322" spans="2:5" ht="12.75">
      <c r="B322" s="31" t="s">
        <v>625</v>
      </c>
      <c r="C322" s="32">
        <v>-4</v>
      </c>
      <c r="D322" s="168" t="s">
        <v>629</v>
      </c>
      <c r="E322" s="32">
        <v>4</v>
      </c>
    </row>
    <row r="323" ht="12.75">
      <c r="D323" s="169"/>
    </row>
    <row r="325" spans="2:5" ht="12.75">
      <c r="B325" s="31" t="s">
        <v>630</v>
      </c>
      <c r="C325" s="32">
        <v>-4</v>
      </c>
      <c r="D325" s="168" t="s">
        <v>631</v>
      </c>
      <c r="E325" s="32">
        <v>4</v>
      </c>
    </row>
    <row r="326" spans="2:5" ht="12.75">
      <c r="B326" s="31" t="s">
        <v>632</v>
      </c>
      <c r="C326" s="32">
        <v>-6</v>
      </c>
      <c r="D326" s="168" t="s">
        <v>633</v>
      </c>
      <c r="E326" s="32">
        <v>6</v>
      </c>
    </row>
    <row r="327" spans="2:5" ht="12.75">
      <c r="B327" s="168" t="s">
        <v>632</v>
      </c>
      <c r="C327" s="32">
        <v>16</v>
      </c>
      <c r="D327" s="31" t="s">
        <v>631</v>
      </c>
      <c r="E327" s="32">
        <v>-16</v>
      </c>
    </row>
    <row r="328" spans="2:5" ht="12.75">
      <c r="B328" s="168" t="s">
        <v>633</v>
      </c>
      <c r="C328" s="32">
        <v>6</v>
      </c>
      <c r="D328" s="31" t="s">
        <v>630</v>
      </c>
      <c r="E328" s="32">
        <v>-6</v>
      </c>
    </row>
    <row r="329" spans="2:5" ht="12.75">
      <c r="B329" s="31" t="s">
        <v>632</v>
      </c>
      <c r="C329" s="32">
        <v>-4</v>
      </c>
      <c r="D329" s="168" t="s">
        <v>631</v>
      </c>
      <c r="E329" s="32">
        <v>4</v>
      </c>
    </row>
    <row r="330" spans="2:5" ht="12.75">
      <c r="B330" s="168" t="s">
        <v>631</v>
      </c>
      <c r="C330" s="32">
        <v>8</v>
      </c>
      <c r="D330" s="31" t="s">
        <v>633</v>
      </c>
      <c r="E330" s="32">
        <v>-8</v>
      </c>
    </row>
    <row r="331" spans="2:5" ht="12.75">
      <c r="B331" s="168" t="s">
        <v>633</v>
      </c>
      <c r="C331" s="32">
        <v>6</v>
      </c>
      <c r="D331" s="31" t="s">
        <v>632</v>
      </c>
      <c r="E331" s="32">
        <v>-6</v>
      </c>
    </row>
    <row r="332" spans="2:5" ht="12.75">
      <c r="B332" s="168" t="s">
        <v>632</v>
      </c>
      <c r="C332" s="32">
        <v>10</v>
      </c>
      <c r="D332" s="31" t="s">
        <v>630</v>
      </c>
      <c r="E332" s="32">
        <v>-10</v>
      </c>
    </row>
    <row r="333" spans="2:5" ht="12.75">
      <c r="B333" s="31" t="s">
        <v>633</v>
      </c>
      <c r="C333" s="32">
        <v>-8</v>
      </c>
      <c r="D333" s="168" t="s">
        <v>631</v>
      </c>
      <c r="E333" s="32">
        <v>8</v>
      </c>
    </row>
    <row r="336" spans="2:5" ht="12.75">
      <c r="B336" s="44" t="s">
        <v>643</v>
      </c>
      <c r="C336" s="16">
        <v>2</v>
      </c>
      <c r="D336" s="45" t="s">
        <v>646</v>
      </c>
      <c r="E336" s="170">
        <v>-2</v>
      </c>
    </row>
    <row r="337" spans="2:5" ht="12.75">
      <c r="B337" s="23" t="s">
        <v>642</v>
      </c>
      <c r="C337" s="20">
        <v>8</v>
      </c>
      <c r="D337" s="24" t="s">
        <v>643</v>
      </c>
      <c r="E337" s="171">
        <v>-8</v>
      </c>
    </row>
    <row r="338" spans="2:5" ht="12.75">
      <c r="B338" s="23" t="s">
        <v>646</v>
      </c>
      <c r="C338" s="20">
        <v>14</v>
      </c>
      <c r="D338" s="24" t="s">
        <v>645</v>
      </c>
      <c r="E338" s="171">
        <v>-14</v>
      </c>
    </row>
    <row r="339" spans="2:5" ht="12.75">
      <c r="B339" s="23" t="s">
        <v>646</v>
      </c>
      <c r="C339" s="20">
        <v>14</v>
      </c>
      <c r="D339" s="24" t="s">
        <v>645</v>
      </c>
      <c r="E339" s="171">
        <v>-14</v>
      </c>
    </row>
    <row r="340" spans="2:5" ht="12.75">
      <c r="B340" s="23" t="s">
        <v>647</v>
      </c>
      <c r="C340" s="20">
        <v>14</v>
      </c>
      <c r="D340" s="24" t="s">
        <v>644</v>
      </c>
      <c r="E340" s="171">
        <v>-14</v>
      </c>
    </row>
    <row r="341" spans="2:5" ht="12.75">
      <c r="B341" s="23" t="s">
        <v>643</v>
      </c>
      <c r="C341" s="20">
        <v>8</v>
      </c>
      <c r="D341" s="24" t="s">
        <v>644</v>
      </c>
      <c r="E341" s="171">
        <v>-8</v>
      </c>
    </row>
    <row r="342" spans="2:5" ht="12.75">
      <c r="B342" s="46" t="s">
        <v>642</v>
      </c>
      <c r="C342" s="26">
        <v>4</v>
      </c>
      <c r="D342" s="47" t="s">
        <v>647</v>
      </c>
      <c r="E342" s="172">
        <v>-4</v>
      </c>
    </row>
    <row r="343" ht="12.75">
      <c r="B343" s="169"/>
    </row>
    <row r="344" spans="2:5" ht="12.75">
      <c r="B344" s="44" t="s">
        <v>650</v>
      </c>
      <c r="C344" s="16">
        <v>2</v>
      </c>
      <c r="D344" s="45" t="s">
        <v>651</v>
      </c>
      <c r="E344" s="170">
        <v>-2</v>
      </c>
    </row>
    <row r="345" spans="2:5" ht="12.75">
      <c r="B345" s="46" t="s">
        <v>652</v>
      </c>
      <c r="C345" s="26">
        <v>6</v>
      </c>
      <c r="D345" s="47" t="s">
        <v>651</v>
      </c>
      <c r="E345" s="172">
        <v>-6</v>
      </c>
    </row>
    <row r="347" spans="2:5" ht="12.75">
      <c r="B347" s="44" t="s">
        <v>657</v>
      </c>
      <c r="C347" s="16">
        <v>6</v>
      </c>
      <c r="D347" s="45" t="s">
        <v>661</v>
      </c>
      <c r="E347" s="170">
        <v>-6</v>
      </c>
    </row>
    <row r="348" spans="2:5" ht="12.75">
      <c r="B348" s="23" t="s">
        <v>657</v>
      </c>
      <c r="C348" s="20">
        <v>6</v>
      </c>
      <c r="D348" s="24" t="s">
        <v>659</v>
      </c>
      <c r="E348" s="171">
        <v>-6</v>
      </c>
    </row>
    <row r="349" spans="2:5" ht="12.75">
      <c r="B349" s="23" t="s">
        <v>658</v>
      </c>
      <c r="C349" s="20">
        <v>4</v>
      </c>
      <c r="D349" s="24" t="s">
        <v>660</v>
      </c>
      <c r="E349" s="171">
        <v>-4</v>
      </c>
    </row>
    <row r="350" spans="2:5" ht="12.75">
      <c r="B350" s="25" t="s">
        <v>662</v>
      </c>
      <c r="C350" s="26">
        <v>-16</v>
      </c>
      <c r="D350" s="27" t="s">
        <v>661</v>
      </c>
      <c r="E350" s="172">
        <v>16</v>
      </c>
    </row>
    <row r="352" spans="2:5" ht="12.75">
      <c r="B352" s="44" t="s">
        <v>684</v>
      </c>
      <c r="C352" s="16">
        <v>4</v>
      </c>
      <c r="D352" s="45" t="s">
        <v>630</v>
      </c>
      <c r="E352" s="170">
        <v>-4</v>
      </c>
    </row>
    <row r="353" spans="2:5" ht="12.75">
      <c r="B353" s="19" t="s">
        <v>685</v>
      </c>
      <c r="C353" s="20">
        <v>-10</v>
      </c>
      <c r="D353" s="21" t="s">
        <v>630</v>
      </c>
      <c r="E353" s="171">
        <v>10</v>
      </c>
    </row>
    <row r="354" spans="2:5" ht="12.75">
      <c r="B354" s="19" t="s">
        <v>686</v>
      </c>
      <c r="C354" s="20">
        <v>-4</v>
      </c>
      <c r="D354" s="21" t="s">
        <v>684</v>
      </c>
      <c r="E354" s="171">
        <v>4</v>
      </c>
    </row>
    <row r="355" spans="2:5" ht="12.75">
      <c r="B355" s="19" t="s">
        <v>630</v>
      </c>
      <c r="C355" s="20">
        <v>-6</v>
      </c>
      <c r="D355" s="21" t="s">
        <v>687</v>
      </c>
      <c r="E355" s="171">
        <v>6</v>
      </c>
    </row>
    <row r="356" spans="2:5" ht="12.75">
      <c r="B356" s="46" t="s">
        <v>687</v>
      </c>
      <c r="C356" s="26">
        <v>6</v>
      </c>
      <c r="D356" s="47" t="s">
        <v>685</v>
      </c>
      <c r="E356" s="172">
        <v>-6</v>
      </c>
    </row>
    <row r="358" spans="2:5" ht="12.75">
      <c r="B358" s="15" t="s">
        <v>689</v>
      </c>
      <c r="C358" s="16">
        <v>-4</v>
      </c>
      <c r="D358" s="17" t="s">
        <v>688</v>
      </c>
      <c r="E358" s="170">
        <v>4</v>
      </c>
    </row>
    <row r="359" spans="2:5" ht="12.75">
      <c r="B359" s="23" t="s">
        <v>688</v>
      </c>
      <c r="C359" s="20">
        <v>4</v>
      </c>
      <c r="D359" s="24" t="s">
        <v>689</v>
      </c>
      <c r="E359" s="171">
        <v>-4</v>
      </c>
    </row>
    <row r="360" spans="2:5" ht="12.75">
      <c r="B360" s="23" t="s">
        <v>689</v>
      </c>
      <c r="C360" s="20">
        <v>16</v>
      </c>
      <c r="D360" s="24" t="s">
        <v>688</v>
      </c>
      <c r="E360" s="171">
        <v>-16</v>
      </c>
    </row>
    <row r="361" spans="2:5" ht="12.75">
      <c r="B361" s="19" t="s">
        <v>689</v>
      </c>
      <c r="C361" s="20">
        <v>-4</v>
      </c>
      <c r="D361" s="21" t="s">
        <v>688</v>
      </c>
      <c r="E361" s="171">
        <v>4</v>
      </c>
    </row>
    <row r="362" spans="2:5" ht="12.75">
      <c r="B362" s="23" t="s">
        <v>688</v>
      </c>
      <c r="C362" s="20">
        <v>4</v>
      </c>
      <c r="D362" s="24" t="s">
        <v>630</v>
      </c>
      <c r="E362" s="171">
        <v>-4</v>
      </c>
    </row>
    <row r="363" spans="2:5" ht="12.75">
      <c r="B363" s="23" t="s">
        <v>689</v>
      </c>
      <c r="C363" s="20">
        <v>10</v>
      </c>
      <c r="D363" s="24" t="s">
        <v>630</v>
      </c>
      <c r="E363" s="171">
        <v>-10</v>
      </c>
    </row>
    <row r="364" spans="2:5" ht="12.75">
      <c r="B364" s="19" t="s">
        <v>630</v>
      </c>
      <c r="C364" s="20">
        <v>-10</v>
      </c>
      <c r="D364" s="21" t="s">
        <v>689</v>
      </c>
      <c r="E364" s="171">
        <v>10</v>
      </c>
    </row>
    <row r="365" spans="2:5" ht="12.75">
      <c r="B365" s="46" t="s">
        <v>688</v>
      </c>
      <c r="C365" s="26">
        <v>4</v>
      </c>
      <c r="D365" s="47" t="s">
        <v>689</v>
      </c>
      <c r="E365" s="172">
        <v>-4</v>
      </c>
    </row>
    <row r="366" ht="12.75">
      <c r="B366" s="169"/>
    </row>
    <row r="367" spans="2:5" ht="12.75">
      <c r="B367" s="15" t="s">
        <v>690</v>
      </c>
      <c r="C367" s="16">
        <v>-4</v>
      </c>
      <c r="D367" s="17" t="s">
        <v>691</v>
      </c>
      <c r="E367" s="170">
        <v>4</v>
      </c>
    </row>
    <row r="368" spans="2:5" ht="12.75">
      <c r="B368" s="19" t="s">
        <v>692</v>
      </c>
      <c r="C368" s="20">
        <v>-4</v>
      </c>
      <c r="D368" s="21" t="s">
        <v>691</v>
      </c>
      <c r="E368" s="171">
        <v>4</v>
      </c>
    </row>
    <row r="369" spans="2:5" ht="12.75">
      <c r="B369" s="23" t="s">
        <v>690</v>
      </c>
      <c r="C369" s="20">
        <v>16</v>
      </c>
      <c r="D369" s="24" t="s">
        <v>691</v>
      </c>
      <c r="E369" s="171">
        <v>-16</v>
      </c>
    </row>
    <row r="370" spans="2:5" ht="12.75">
      <c r="B370" s="19" t="s">
        <v>691</v>
      </c>
      <c r="C370" s="20">
        <v>-16</v>
      </c>
      <c r="D370" s="21" t="s">
        <v>690</v>
      </c>
      <c r="E370" s="171">
        <v>16</v>
      </c>
    </row>
    <row r="371" spans="2:5" ht="12.75">
      <c r="B371" s="19" t="s">
        <v>692</v>
      </c>
      <c r="C371" s="20">
        <v>-10</v>
      </c>
      <c r="D371" s="21" t="s">
        <v>690</v>
      </c>
      <c r="E371" s="171">
        <v>10</v>
      </c>
    </row>
    <row r="372" spans="2:5" ht="12.75">
      <c r="B372" s="19" t="s">
        <v>692</v>
      </c>
      <c r="C372" s="20">
        <v>-10</v>
      </c>
      <c r="D372" s="21" t="s">
        <v>690</v>
      </c>
      <c r="E372" s="171">
        <v>10</v>
      </c>
    </row>
    <row r="373" spans="2:5" ht="12.75">
      <c r="B373" s="23" t="s">
        <v>690</v>
      </c>
      <c r="C373" s="20">
        <v>16</v>
      </c>
      <c r="D373" s="24" t="s">
        <v>691</v>
      </c>
      <c r="E373" s="171">
        <v>-16</v>
      </c>
    </row>
    <row r="374" spans="2:5" ht="12.75">
      <c r="B374" s="46" t="s">
        <v>691</v>
      </c>
      <c r="C374" s="26">
        <v>4</v>
      </c>
      <c r="D374" s="47" t="s">
        <v>690</v>
      </c>
      <c r="E374" s="172">
        <v>-4</v>
      </c>
    </row>
    <row r="376" spans="2:5" ht="12.75">
      <c r="B376" s="44" t="s">
        <v>697</v>
      </c>
      <c r="C376" s="16">
        <v>4</v>
      </c>
      <c r="D376" s="45" t="s">
        <v>701</v>
      </c>
      <c r="E376" s="170">
        <v>-4</v>
      </c>
    </row>
    <row r="377" spans="2:5" ht="12.75">
      <c r="B377" s="19" t="s">
        <v>697</v>
      </c>
      <c r="C377" s="20">
        <v>-16</v>
      </c>
      <c r="D377" s="21" t="s">
        <v>700</v>
      </c>
      <c r="E377" s="171">
        <v>16</v>
      </c>
    </row>
    <row r="378" spans="2:5" ht="12.75">
      <c r="B378" s="23" t="s">
        <v>698</v>
      </c>
      <c r="C378" s="20">
        <v>10</v>
      </c>
      <c r="D378" s="24" t="s">
        <v>699</v>
      </c>
      <c r="E378" s="171">
        <v>-10</v>
      </c>
    </row>
    <row r="379" spans="2:5" ht="12.75">
      <c r="B379" s="46" t="s">
        <v>699</v>
      </c>
      <c r="C379" s="26">
        <v>10</v>
      </c>
      <c r="D379" s="47" t="s">
        <v>698</v>
      </c>
      <c r="E379" s="172">
        <v>-10</v>
      </c>
    </row>
    <row r="381" spans="2:5" ht="12.75">
      <c r="B381" s="173" t="s">
        <v>705</v>
      </c>
      <c r="C381" s="89">
        <v>-8</v>
      </c>
      <c r="D381" s="174" t="s">
        <v>704</v>
      </c>
      <c r="E381" s="175">
        <v>8</v>
      </c>
    </row>
    <row r="382" ht="12.75">
      <c r="D382" s="169"/>
    </row>
    <row r="383" spans="2:5" ht="12.75">
      <c r="B383" s="88" t="s">
        <v>706</v>
      </c>
      <c r="C383" s="89">
        <v>8</v>
      </c>
      <c r="D383" s="90" t="s">
        <v>644</v>
      </c>
      <c r="E383" s="175">
        <v>-8</v>
      </c>
    </row>
    <row r="385" spans="2:5" ht="12.75">
      <c r="B385" s="15" t="s">
        <v>710</v>
      </c>
      <c r="C385" s="16">
        <v>-16</v>
      </c>
      <c r="D385" s="17" t="s">
        <v>712</v>
      </c>
      <c r="E385" s="170">
        <v>16</v>
      </c>
    </row>
    <row r="386" spans="2:5" ht="12.75">
      <c r="B386" s="19" t="s">
        <v>711</v>
      </c>
      <c r="C386" s="20">
        <v>-4</v>
      </c>
      <c r="D386" s="21" t="s">
        <v>713</v>
      </c>
      <c r="E386" s="171">
        <v>4</v>
      </c>
    </row>
    <row r="387" spans="2:5" ht="12.75">
      <c r="B387" s="46" t="s">
        <v>710</v>
      </c>
      <c r="C387" s="26">
        <v>8</v>
      </c>
      <c r="D387" s="47" t="s">
        <v>713</v>
      </c>
      <c r="E387" s="172">
        <v>-8</v>
      </c>
    </row>
    <row r="389" spans="2:5" ht="12.75">
      <c r="B389" s="168" t="s">
        <v>722</v>
      </c>
      <c r="C389" s="32">
        <v>16</v>
      </c>
      <c r="D389" s="31" t="s">
        <v>723</v>
      </c>
      <c r="E389" s="32">
        <v>-16</v>
      </c>
    </row>
    <row r="390" spans="2:5" ht="12.75">
      <c r="B390" s="31" t="s">
        <v>706</v>
      </c>
      <c r="C390" s="32">
        <v>-16</v>
      </c>
      <c r="D390" s="168" t="s">
        <v>722</v>
      </c>
      <c r="E390" s="32">
        <v>16</v>
      </c>
    </row>
    <row r="391" spans="2:5" ht="12.75">
      <c r="B391" s="31" t="s">
        <v>725</v>
      </c>
      <c r="C391" s="32">
        <v>-4</v>
      </c>
      <c r="D391" s="168" t="s">
        <v>726</v>
      </c>
      <c r="E391" s="32">
        <v>4</v>
      </c>
    </row>
    <row r="392" spans="2:5" ht="12.75">
      <c r="B392" s="31" t="s">
        <v>724</v>
      </c>
      <c r="C392" s="32">
        <v>-12</v>
      </c>
      <c r="D392" s="168" t="s">
        <v>725</v>
      </c>
      <c r="E392" s="32">
        <v>12</v>
      </c>
    </row>
    <row r="393" spans="2:5" ht="12.75">
      <c r="B393" s="168" t="s">
        <v>722</v>
      </c>
      <c r="C393" s="32">
        <v>8</v>
      </c>
      <c r="D393" s="31" t="s">
        <v>725</v>
      </c>
      <c r="E393" s="32">
        <v>-8</v>
      </c>
    </row>
    <row r="394" spans="2:5" ht="12.75">
      <c r="B394" s="168" t="s">
        <v>723</v>
      </c>
      <c r="C394" s="32">
        <v>4</v>
      </c>
      <c r="D394" s="31" t="s">
        <v>724</v>
      </c>
      <c r="E394" s="32">
        <v>-4</v>
      </c>
    </row>
    <row r="395" spans="2:5" ht="12.75">
      <c r="B395" s="168" t="s">
        <v>723</v>
      </c>
      <c r="C395" s="32">
        <v>8</v>
      </c>
      <c r="D395" s="31" t="s">
        <v>726</v>
      </c>
      <c r="E395" s="32">
        <v>-8</v>
      </c>
    </row>
    <row r="396" spans="2:5" ht="12.75">
      <c r="B396" s="31" t="s">
        <v>724</v>
      </c>
      <c r="C396" s="32">
        <v>-4</v>
      </c>
      <c r="D396" s="168" t="s">
        <v>706</v>
      </c>
      <c r="E396" s="32">
        <v>4</v>
      </c>
    </row>
    <row r="398" spans="2:5" ht="12.75">
      <c r="B398" s="44" t="s">
        <v>735</v>
      </c>
      <c r="C398" s="16">
        <v>4</v>
      </c>
      <c r="D398" s="45" t="s">
        <v>736</v>
      </c>
      <c r="E398" s="170">
        <v>-4</v>
      </c>
    </row>
    <row r="399" spans="2:5" ht="12.75">
      <c r="B399" s="23" t="s">
        <v>738</v>
      </c>
      <c r="C399" s="20">
        <v>12</v>
      </c>
      <c r="D399" s="24" t="s">
        <v>739</v>
      </c>
      <c r="E399" s="171">
        <v>-12</v>
      </c>
    </row>
    <row r="400" spans="2:5" ht="12.75">
      <c r="B400" s="23" t="s">
        <v>737</v>
      </c>
      <c r="C400" s="20">
        <v>8</v>
      </c>
      <c r="D400" s="24" t="s">
        <v>736</v>
      </c>
      <c r="E400" s="171">
        <v>-8</v>
      </c>
    </row>
    <row r="401" spans="2:5" ht="12.75">
      <c r="B401" s="23" t="s">
        <v>738</v>
      </c>
      <c r="C401" s="20">
        <v>8</v>
      </c>
      <c r="D401" s="24" t="s">
        <v>740</v>
      </c>
      <c r="E401" s="171">
        <v>-8</v>
      </c>
    </row>
    <row r="402" spans="2:5" ht="12.75">
      <c r="B402" s="19" t="s">
        <v>737</v>
      </c>
      <c r="C402" s="20">
        <v>-14</v>
      </c>
      <c r="D402" s="21" t="s">
        <v>740</v>
      </c>
      <c r="E402" s="171">
        <v>14</v>
      </c>
    </row>
    <row r="403" spans="2:5" ht="12.75">
      <c r="B403" s="19" t="s">
        <v>738</v>
      </c>
      <c r="C403" s="20">
        <v>-4</v>
      </c>
      <c r="D403" s="21" t="s">
        <v>735</v>
      </c>
      <c r="E403" s="171">
        <v>4</v>
      </c>
    </row>
    <row r="404" spans="2:5" ht="12.75">
      <c r="B404" s="46" t="s">
        <v>657</v>
      </c>
      <c r="C404" s="26">
        <v>6</v>
      </c>
      <c r="D404" s="47" t="s">
        <v>736</v>
      </c>
      <c r="E404" s="172">
        <v>-6</v>
      </c>
    </row>
    <row r="406" spans="2:5" ht="12.75">
      <c r="B406" s="44" t="s">
        <v>749</v>
      </c>
      <c r="C406" s="16">
        <v>12</v>
      </c>
      <c r="D406" s="45" t="s">
        <v>750</v>
      </c>
      <c r="E406" s="170">
        <v>-12</v>
      </c>
    </row>
    <row r="407" spans="2:5" ht="12.75">
      <c r="B407" s="46" t="s">
        <v>750</v>
      </c>
      <c r="C407" s="26">
        <v>8</v>
      </c>
      <c r="D407" s="47" t="s">
        <v>749</v>
      </c>
      <c r="E407" s="172">
        <v>-8</v>
      </c>
    </row>
    <row r="409" spans="2:5" ht="12.75">
      <c r="B409" s="44" t="s">
        <v>752</v>
      </c>
      <c r="C409" s="16">
        <v>12</v>
      </c>
      <c r="D409" s="45" t="s">
        <v>751</v>
      </c>
      <c r="E409" s="170">
        <v>-12</v>
      </c>
    </row>
    <row r="410" spans="2:5" ht="12.75">
      <c r="B410" s="23" t="s">
        <v>751</v>
      </c>
      <c r="C410" s="20">
        <v>8</v>
      </c>
      <c r="D410" s="24" t="s">
        <v>752</v>
      </c>
      <c r="E410" s="171">
        <v>-8</v>
      </c>
    </row>
    <row r="411" spans="2:5" ht="12.75">
      <c r="B411" s="19" t="s">
        <v>752</v>
      </c>
      <c r="C411" s="20">
        <v>-8</v>
      </c>
      <c r="D411" s="21" t="s">
        <v>751</v>
      </c>
      <c r="E411" s="171">
        <v>8</v>
      </c>
    </row>
    <row r="412" spans="2:5" ht="12.75">
      <c r="B412" s="23" t="s">
        <v>751</v>
      </c>
      <c r="C412" s="20">
        <v>8</v>
      </c>
      <c r="D412" s="24" t="s">
        <v>752</v>
      </c>
      <c r="E412" s="171">
        <v>-8</v>
      </c>
    </row>
    <row r="413" spans="2:5" ht="12.75">
      <c r="B413" s="19" t="s">
        <v>751</v>
      </c>
      <c r="C413" s="20">
        <v>-12</v>
      </c>
      <c r="D413" s="21" t="s">
        <v>752</v>
      </c>
      <c r="E413" s="171">
        <v>12</v>
      </c>
    </row>
    <row r="414" spans="2:5" ht="12.75">
      <c r="B414" s="25" t="s">
        <v>752</v>
      </c>
      <c r="C414" s="26">
        <v>-8</v>
      </c>
      <c r="D414" s="27" t="s">
        <v>751</v>
      </c>
      <c r="E414" s="172">
        <v>8</v>
      </c>
    </row>
    <row r="416" spans="2:5" ht="12.75">
      <c r="B416" s="44" t="s">
        <v>697</v>
      </c>
      <c r="C416" s="16">
        <v>4</v>
      </c>
      <c r="D416" s="45" t="s">
        <v>756</v>
      </c>
      <c r="E416" s="170">
        <v>-4</v>
      </c>
    </row>
    <row r="417" spans="2:5" ht="12.75">
      <c r="B417" s="23" t="s">
        <v>756</v>
      </c>
      <c r="C417" s="20">
        <v>16</v>
      </c>
      <c r="D417" s="74" t="s">
        <v>697</v>
      </c>
      <c r="E417" s="171">
        <v>-16</v>
      </c>
    </row>
    <row r="418" spans="2:5" ht="12.75">
      <c r="B418" s="23" t="s">
        <v>622</v>
      </c>
      <c r="C418" s="20">
        <v>8</v>
      </c>
      <c r="D418" s="24" t="s">
        <v>756</v>
      </c>
      <c r="E418" s="171">
        <v>-8</v>
      </c>
    </row>
    <row r="419" spans="2:5" ht="12.75">
      <c r="B419" s="76" t="s">
        <v>757</v>
      </c>
      <c r="C419" s="26">
        <v>-6</v>
      </c>
      <c r="D419" s="27" t="s">
        <v>622</v>
      </c>
      <c r="E419" s="172">
        <v>6</v>
      </c>
    </row>
    <row r="421" spans="2:5" ht="12.75">
      <c r="B421" s="44" t="s">
        <v>762</v>
      </c>
      <c r="C421" s="16">
        <v>6</v>
      </c>
      <c r="D421" s="45" t="s">
        <v>750</v>
      </c>
      <c r="E421" s="170">
        <v>-6</v>
      </c>
    </row>
    <row r="422" spans="2:5" ht="12.75">
      <c r="B422" s="19" t="s">
        <v>763</v>
      </c>
      <c r="C422" s="20">
        <v>-6</v>
      </c>
      <c r="D422" s="21" t="s">
        <v>750</v>
      </c>
      <c r="E422" s="171">
        <v>6</v>
      </c>
    </row>
    <row r="423" spans="2:5" ht="12.75">
      <c r="B423" s="19" t="s">
        <v>764</v>
      </c>
      <c r="C423" s="20">
        <v>-6</v>
      </c>
      <c r="D423" s="21" t="s">
        <v>762</v>
      </c>
      <c r="E423" s="171">
        <v>6</v>
      </c>
    </row>
    <row r="424" spans="2:5" ht="12.75">
      <c r="B424" s="46" t="s">
        <v>762</v>
      </c>
      <c r="C424" s="26">
        <v>6</v>
      </c>
      <c r="D424" s="47" t="s">
        <v>750</v>
      </c>
      <c r="E424" s="172">
        <v>-6</v>
      </c>
    </row>
    <row r="426" spans="2:5" ht="12.75">
      <c r="B426" s="15" t="s">
        <v>769</v>
      </c>
      <c r="C426" s="16">
        <v>-4</v>
      </c>
      <c r="D426" s="17" t="s">
        <v>704</v>
      </c>
      <c r="E426" s="170">
        <v>4</v>
      </c>
    </row>
    <row r="427" spans="2:5" ht="12.75">
      <c r="B427" s="23" t="s">
        <v>771</v>
      </c>
      <c r="C427" s="20">
        <v>6</v>
      </c>
      <c r="D427" s="24" t="s">
        <v>770</v>
      </c>
      <c r="E427" s="171">
        <v>-6</v>
      </c>
    </row>
    <row r="428" spans="2:5" ht="12.75">
      <c r="B428" s="19" t="s">
        <v>704</v>
      </c>
      <c r="C428" s="20">
        <v>-16</v>
      </c>
      <c r="D428" s="21" t="s">
        <v>770</v>
      </c>
      <c r="E428" s="171">
        <v>16</v>
      </c>
    </row>
    <row r="429" spans="2:5" ht="12.75">
      <c r="B429" s="25" t="s">
        <v>769</v>
      </c>
      <c r="C429" s="26">
        <v>-4</v>
      </c>
      <c r="D429" s="27" t="s">
        <v>771</v>
      </c>
      <c r="E429" s="172">
        <v>4</v>
      </c>
    </row>
    <row r="430" ht="12.75">
      <c r="D430" s="169"/>
    </row>
    <row r="431" spans="2:5" ht="12.75">
      <c r="B431" s="168" t="s">
        <v>776</v>
      </c>
      <c r="C431" s="32">
        <v>2</v>
      </c>
      <c r="D431" s="31" t="s">
        <v>740</v>
      </c>
      <c r="E431" s="32">
        <v>-2</v>
      </c>
    </row>
    <row r="432" spans="2:5" ht="12.75">
      <c r="B432" s="31" t="s">
        <v>740</v>
      </c>
      <c r="C432" s="32">
        <v>-2</v>
      </c>
      <c r="D432" s="168" t="s">
        <v>776</v>
      </c>
      <c r="E432" s="32">
        <v>2</v>
      </c>
    </row>
    <row r="433" spans="2:5" ht="12.75">
      <c r="B433" s="168" t="s">
        <v>778</v>
      </c>
      <c r="C433" s="32">
        <v>8</v>
      </c>
      <c r="D433" s="31" t="s">
        <v>777</v>
      </c>
      <c r="E433" s="32">
        <v>-8</v>
      </c>
    </row>
    <row r="434" spans="2:5" ht="12.75">
      <c r="B434" s="31" t="s">
        <v>777</v>
      </c>
      <c r="C434" s="32">
        <v>-8</v>
      </c>
      <c r="D434" s="168" t="s">
        <v>778</v>
      </c>
      <c r="E434" s="32">
        <v>8</v>
      </c>
    </row>
    <row r="436" spans="2:5" ht="12.75">
      <c r="B436" s="31" t="s">
        <v>786</v>
      </c>
      <c r="C436" s="32">
        <v>-8</v>
      </c>
      <c r="D436" s="168" t="s">
        <v>789</v>
      </c>
      <c r="E436" s="32">
        <v>8</v>
      </c>
    </row>
    <row r="437" spans="2:5" ht="12.75">
      <c r="B437" s="168" t="s">
        <v>789</v>
      </c>
      <c r="C437" s="32">
        <v>6</v>
      </c>
      <c r="D437" s="31" t="s">
        <v>787</v>
      </c>
      <c r="E437" s="32">
        <v>-6</v>
      </c>
    </row>
    <row r="438" spans="2:5" ht="12.75">
      <c r="B438" s="31" t="s">
        <v>791</v>
      </c>
      <c r="C438" s="32">
        <v>-6</v>
      </c>
      <c r="D438" s="168" t="s">
        <v>790</v>
      </c>
      <c r="E438" s="32">
        <v>6</v>
      </c>
    </row>
    <row r="439" spans="2:5" ht="12.75">
      <c r="B439" s="168" t="s">
        <v>788</v>
      </c>
      <c r="C439" s="32">
        <v>4</v>
      </c>
      <c r="D439" s="31" t="s">
        <v>792</v>
      </c>
      <c r="E439" s="32">
        <v>-4</v>
      </c>
    </row>
    <row r="440" spans="2:5" ht="12.75">
      <c r="B440" s="168" t="s">
        <v>792</v>
      </c>
      <c r="C440" s="32">
        <v>8</v>
      </c>
      <c r="D440" s="31" t="s">
        <v>787</v>
      </c>
      <c r="E440" s="32">
        <v>-8</v>
      </c>
    </row>
    <row r="441" spans="2:5" ht="12.75">
      <c r="B441" s="31" t="s">
        <v>791</v>
      </c>
      <c r="C441" s="32">
        <v>-6</v>
      </c>
      <c r="D441" s="168" t="s">
        <v>788</v>
      </c>
      <c r="E441" s="32">
        <v>6</v>
      </c>
    </row>
    <row r="443" spans="2:5" ht="12.75">
      <c r="B443" s="31" t="s">
        <v>646</v>
      </c>
      <c r="C443" s="32">
        <v>-2</v>
      </c>
      <c r="D443" s="168" t="s">
        <v>799</v>
      </c>
      <c r="E443" s="32">
        <v>2</v>
      </c>
    </row>
    <row r="444" spans="2:5" ht="12.75">
      <c r="B444" s="168" t="s">
        <v>797</v>
      </c>
      <c r="C444" s="32">
        <v>14</v>
      </c>
      <c r="D444" s="31" t="s">
        <v>800</v>
      </c>
      <c r="E444" s="32">
        <v>-14</v>
      </c>
    </row>
    <row r="445" spans="2:5" ht="12.75">
      <c r="B445" s="31" t="s">
        <v>646</v>
      </c>
      <c r="C445" s="32">
        <v>-2</v>
      </c>
      <c r="D445" s="168" t="s">
        <v>800</v>
      </c>
      <c r="E445" s="32">
        <v>2</v>
      </c>
    </row>
    <row r="446" spans="2:5" ht="12.75">
      <c r="B446" s="31" t="s">
        <v>798</v>
      </c>
      <c r="C446" s="32">
        <v>-10</v>
      </c>
      <c r="D446" s="168" t="s">
        <v>801</v>
      </c>
      <c r="E446" s="32">
        <v>10</v>
      </c>
    </row>
    <row r="448" spans="2:5" ht="12.75">
      <c r="B448" s="168" t="s">
        <v>704</v>
      </c>
      <c r="C448" s="32">
        <v>4</v>
      </c>
      <c r="D448" s="31" t="s">
        <v>814</v>
      </c>
      <c r="E448" s="32">
        <v>-4</v>
      </c>
    </row>
    <row r="449" spans="2:5" ht="12.75">
      <c r="B449" s="31" t="s">
        <v>704</v>
      </c>
      <c r="C449" s="32">
        <v>-12</v>
      </c>
      <c r="D449" s="168" t="s">
        <v>811</v>
      </c>
      <c r="E449" s="32">
        <v>12</v>
      </c>
    </row>
    <row r="450" spans="2:5" ht="12.75">
      <c r="B450" s="168" t="s">
        <v>811</v>
      </c>
      <c r="C450" s="32">
        <v>6</v>
      </c>
      <c r="D450" s="31" t="s">
        <v>813</v>
      </c>
      <c r="E450" s="32">
        <v>-6</v>
      </c>
    </row>
    <row r="451" spans="2:5" ht="12.75">
      <c r="B451" s="31" t="s">
        <v>812</v>
      </c>
      <c r="C451" s="32">
        <v>-6</v>
      </c>
      <c r="D451" s="168" t="s">
        <v>811</v>
      </c>
      <c r="E451" s="32">
        <v>6</v>
      </c>
    </row>
    <row r="452" spans="2:5" ht="12.75">
      <c r="B452" s="168" t="s">
        <v>812</v>
      </c>
      <c r="C452" s="32">
        <v>8</v>
      </c>
      <c r="D452" s="31" t="s">
        <v>815</v>
      </c>
      <c r="E452" s="32">
        <v>-8</v>
      </c>
    </row>
    <row r="453" spans="2:5" ht="12.75">
      <c r="B453" s="168" t="s">
        <v>813</v>
      </c>
      <c r="C453" s="32">
        <v>8</v>
      </c>
      <c r="D453" s="31" t="s">
        <v>816</v>
      </c>
      <c r="E453" s="32">
        <v>-8</v>
      </c>
    </row>
    <row r="454" spans="2:5" ht="12.75">
      <c r="B454" s="31" t="s">
        <v>815</v>
      </c>
      <c r="C454" s="32">
        <v>-8</v>
      </c>
      <c r="D454" s="168" t="s">
        <v>816</v>
      </c>
      <c r="E454" s="32">
        <v>8</v>
      </c>
    </row>
    <row r="455" spans="2:5" ht="12.75">
      <c r="B455" s="168" t="s">
        <v>813</v>
      </c>
      <c r="C455" s="32">
        <v>10</v>
      </c>
      <c r="D455" s="169" t="s">
        <v>812</v>
      </c>
      <c r="E455" s="32">
        <v>-10</v>
      </c>
    </row>
    <row r="456" spans="2:5" ht="12.75">
      <c r="B456" s="168" t="s">
        <v>813</v>
      </c>
      <c r="C456" s="32">
        <v>6</v>
      </c>
      <c r="D456" s="31" t="s">
        <v>815</v>
      </c>
      <c r="E456" s="32">
        <v>-6</v>
      </c>
    </row>
    <row r="458" spans="2:5" ht="12.75">
      <c r="B458" s="31" t="s">
        <v>828</v>
      </c>
      <c r="C458" s="32">
        <v>-4</v>
      </c>
      <c r="D458" s="168" t="s">
        <v>829</v>
      </c>
      <c r="E458" s="32">
        <v>4</v>
      </c>
    </row>
    <row r="459" spans="2:5" ht="12.75">
      <c r="B459" s="31" t="s">
        <v>828</v>
      </c>
      <c r="C459" s="32">
        <v>-4</v>
      </c>
      <c r="D459" s="168" t="s">
        <v>811</v>
      </c>
      <c r="E459" s="32">
        <v>4</v>
      </c>
    </row>
    <row r="460" spans="2:5" ht="12.75">
      <c r="B460" s="168" t="s">
        <v>832</v>
      </c>
      <c r="C460" s="32">
        <v>10</v>
      </c>
      <c r="D460" s="31" t="s">
        <v>828</v>
      </c>
      <c r="E460" s="32">
        <v>-10</v>
      </c>
    </row>
    <row r="461" spans="2:5" ht="12.75">
      <c r="B461" s="168" t="s">
        <v>831</v>
      </c>
      <c r="C461" s="32">
        <v>8</v>
      </c>
      <c r="D461" s="31" t="s">
        <v>832</v>
      </c>
      <c r="E461" s="32">
        <v>-8</v>
      </c>
    </row>
    <row r="462" spans="2:5" ht="12.75">
      <c r="B462" s="168" t="s">
        <v>831</v>
      </c>
      <c r="C462" s="32">
        <v>8</v>
      </c>
      <c r="D462" s="31" t="s">
        <v>832</v>
      </c>
      <c r="E462" s="32">
        <v>-8</v>
      </c>
    </row>
    <row r="463" spans="2:5" ht="12.75">
      <c r="B463" s="31" t="s">
        <v>830</v>
      </c>
      <c r="C463" s="32">
        <v>-4</v>
      </c>
      <c r="D463" s="168" t="s">
        <v>831</v>
      </c>
      <c r="E463" s="32">
        <v>4</v>
      </c>
    </row>
    <row r="464" spans="2:5" ht="12.75">
      <c r="B464" s="168" t="s">
        <v>829</v>
      </c>
      <c r="C464" s="32">
        <v>4</v>
      </c>
      <c r="D464" s="31" t="s">
        <v>833</v>
      </c>
      <c r="E464" s="32">
        <v>-4</v>
      </c>
    </row>
    <row r="465" spans="2:5" ht="12.75">
      <c r="B465" s="31" t="s">
        <v>834</v>
      </c>
      <c r="C465" s="32">
        <v>-6</v>
      </c>
      <c r="D465" s="168" t="s">
        <v>811</v>
      </c>
      <c r="E465" s="32">
        <v>6</v>
      </c>
    </row>
    <row r="466" spans="2:5" ht="12.75">
      <c r="B466" s="31" t="s">
        <v>833</v>
      </c>
      <c r="C466" s="32">
        <v>-8</v>
      </c>
      <c r="D466" s="168" t="s">
        <v>831</v>
      </c>
      <c r="E466" s="32">
        <v>8</v>
      </c>
    </row>
    <row r="467" spans="2:5" ht="12.75">
      <c r="B467" s="31" t="s">
        <v>832</v>
      </c>
      <c r="C467" s="32">
        <v>-10</v>
      </c>
      <c r="D467" s="168" t="s">
        <v>834</v>
      </c>
      <c r="E467" s="32">
        <v>10</v>
      </c>
    </row>
    <row r="469" spans="2:5" ht="12.75">
      <c r="B469" s="168" t="s">
        <v>840</v>
      </c>
      <c r="C469" s="32">
        <v>16</v>
      </c>
      <c r="D469" s="31" t="s">
        <v>841</v>
      </c>
      <c r="E469" s="32">
        <v>-16</v>
      </c>
    </row>
    <row r="470" spans="2:5" ht="12.75">
      <c r="B470" s="31" t="s">
        <v>840</v>
      </c>
      <c r="C470" s="32">
        <v>-4</v>
      </c>
      <c r="D470" s="168" t="s">
        <v>841</v>
      </c>
      <c r="E470" s="32">
        <v>4</v>
      </c>
    </row>
    <row r="471" spans="2:5" ht="12.75">
      <c r="B471" s="168" t="s">
        <v>842</v>
      </c>
      <c r="C471" s="32">
        <v>10</v>
      </c>
      <c r="D471" s="31" t="s">
        <v>843</v>
      </c>
      <c r="E471" s="32">
        <v>-10</v>
      </c>
    </row>
    <row r="472" spans="2:5" ht="12.75">
      <c r="B472" s="168" t="s">
        <v>844</v>
      </c>
      <c r="C472" s="32">
        <v>4</v>
      </c>
      <c r="D472" s="31" t="s">
        <v>842</v>
      </c>
      <c r="E472" s="32">
        <v>-4</v>
      </c>
    </row>
    <row r="473" spans="2:5" ht="12.75">
      <c r="B473" s="31" t="s">
        <v>843</v>
      </c>
      <c r="C473" s="32">
        <v>-2</v>
      </c>
      <c r="D473" s="168" t="s">
        <v>684</v>
      </c>
      <c r="E473" s="32">
        <v>2</v>
      </c>
    </row>
    <row r="475" spans="2:5" ht="12.75">
      <c r="B475" s="31" t="s">
        <v>833</v>
      </c>
      <c r="C475" s="32">
        <v>-10</v>
      </c>
      <c r="D475" s="168" t="s">
        <v>856</v>
      </c>
      <c r="E475" s="32">
        <v>10</v>
      </c>
    </row>
    <row r="476" spans="2:5" ht="12.75">
      <c r="B476" s="168" t="s">
        <v>642</v>
      </c>
      <c r="C476" s="32">
        <v>6</v>
      </c>
      <c r="D476" s="31" t="s">
        <v>854</v>
      </c>
      <c r="E476" s="32">
        <v>-6</v>
      </c>
    </row>
    <row r="477" spans="2:5" ht="12.75">
      <c r="B477" s="168" t="s">
        <v>855</v>
      </c>
      <c r="C477" s="32">
        <v>14</v>
      </c>
      <c r="D477" s="31" t="s">
        <v>853</v>
      </c>
      <c r="E477" s="32">
        <v>-14</v>
      </c>
    </row>
    <row r="478" spans="2:5" ht="12.75">
      <c r="B478" s="168" t="s">
        <v>833</v>
      </c>
      <c r="C478" s="32">
        <v>6</v>
      </c>
      <c r="D478" s="31" t="s">
        <v>857</v>
      </c>
      <c r="E478" s="32">
        <v>-6</v>
      </c>
    </row>
    <row r="479" spans="2:5" ht="12.75">
      <c r="B479" s="168" t="s">
        <v>642</v>
      </c>
      <c r="C479" s="32">
        <v>4</v>
      </c>
      <c r="D479" s="31" t="s">
        <v>855</v>
      </c>
      <c r="E479" s="32">
        <v>-4</v>
      </c>
    </row>
    <row r="480" spans="2:5" ht="12.75">
      <c r="B480" s="31" t="s">
        <v>854</v>
      </c>
      <c r="C480" s="32">
        <v>-8</v>
      </c>
      <c r="D480" s="168" t="s">
        <v>853</v>
      </c>
      <c r="E480" s="32">
        <v>8</v>
      </c>
    </row>
    <row r="481" spans="2:5" ht="12.75">
      <c r="B481" s="168" t="s">
        <v>854</v>
      </c>
      <c r="C481" s="32">
        <v>6</v>
      </c>
      <c r="D481" s="31" t="s">
        <v>856</v>
      </c>
      <c r="E481" s="32">
        <v>-6</v>
      </c>
    </row>
    <row r="482" spans="2:5" ht="12.75">
      <c r="B482" s="31" t="s">
        <v>736</v>
      </c>
      <c r="C482" s="32">
        <v>-6</v>
      </c>
      <c r="D482" s="168" t="s">
        <v>853</v>
      </c>
      <c r="E482" s="32">
        <v>6</v>
      </c>
    </row>
    <row r="484" spans="2:5" ht="12.75">
      <c r="B484" s="31" t="s">
        <v>691</v>
      </c>
      <c r="C484" s="32">
        <v>-14</v>
      </c>
      <c r="D484" s="168" t="s">
        <v>868</v>
      </c>
      <c r="E484" s="32">
        <v>14</v>
      </c>
    </row>
    <row r="485" spans="2:5" ht="12.75">
      <c r="B485" s="31" t="s">
        <v>869</v>
      </c>
      <c r="C485" s="32">
        <v>-14</v>
      </c>
      <c r="D485" s="168" t="s">
        <v>873</v>
      </c>
      <c r="E485" s="32">
        <v>14</v>
      </c>
    </row>
    <row r="486" spans="2:5" ht="12.75">
      <c r="B486" s="168" t="s">
        <v>871</v>
      </c>
      <c r="C486" s="32">
        <v>10</v>
      </c>
      <c r="D486" s="31" t="s">
        <v>873</v>
      </c>
      <c r="E486" s="32">
        <v>-10</v>
      </c>
    </row>
    <row r="487" spans="2:5" ht="12.75">
      <c r="B487" s="31" t="s">
        <v>872</v>
      </c>
      <c r="C487" s="32">
        <v>-4</v>
      </c>
      <c r="D487" s="168" t="s">
        <v>853</v>
      </c>
      <c r="E487" s="32">
        <v>4</v>
      </c>
    </row>
    <row r="488" spans="2:5" ht="12.75">
      <c r="B488" s="31" t="s">
        <v>870</v>
      </c>
      <c r="C488" s="32">
        <v>-6</v>
      </c>
      <c r="D488" s="168" t="s">
        <v>868</v>
      </c>
      <c r="E488" s="32">
        <v>6</v>
      </c>
    </row>
    <row r="489" spans="2:5" ht="12.75">
      <c r="B489" s="31" t="s">
        <v>870</v>
      </c>
      <c r="C489" s="32">
        <v>-4</v>
      </c>
      <c r="D489" s="168" t="s">
        <v>691</v>
      </c>
      <c r="E489" s="32">
        <v>4</v>
      </c>
    </row>
    <row r="490" spans="2:5" ht="12.75">
      <c r="B490" s="31" t="s">
        <v>869</v>
      </c>
      <c r="C490" s="32">
        <v>-8</v>
      </c>
      <c r="D490" s="168" t="s">
        <v>868</v>
      </c>
      <c r="E490" s="32">
        <v>8</v>
      </c>
    </row>
    <row r="491" spans="2:5" ht="12.75">
      <c r="B491" s="168" t="s">
        <v>868</v>
      </c>
      <c r="C491" s="32">
        <v>6</v>
      </c>
      <c r="D491" s="31" t="s">
        <v>872</v>
      </c>
      <c r="E491" s="32">
        <v>-6</v>
      </c>
    </row>
    <row r="492" spans="2:5" ht="12.75">
      <c r="B492" s="168" t="s">
        <v>853</v>
      </c>
      <c r="C492" s="32">
        <v>6</v>
      </c>
      <c r="D492" s="31" t="s">
        <v>869</v>
      </c>
      <c r="E492" s="32">
        <v>-6</v>
      </c>
    </row>
    <row r="493" spans="2:5" ht="12.75">
      <c r="B493" s="168" t="s">
        <v>853</v>
      </c>
      <c r="C493" s="32">
        <v>8</v>
      </c>
      <c r="D493" s="31" t="s">
        <v>868</v>
      </c>
      <c r="E493" s="32">
        <v>-8</v>
      </c>
    </row>
    <row r="495" spans="2:5" ht="12.75">
      <c r="B495" s="31" t="s">
        <v>884</v>
      </c>
      <c r="C495" s="32">
        <v>-4</v>
      </c>
      <c r="D495" s="168" t="s">
        <v>642</v>
      </c>
      <c r="E495" s="32">
        <v>4</v>
      </c>
    </row>
    <row r="496" spans="2:5" ht="12.75">
      <c r="B496" s="168" t="s">
        <v>888</v>
      </c>
      <c r="C496" s="32">
        <v>6</v>
      </c>
      <c r="D496" s="31" t="s">
        <v>889</v>
      </c>
      <c r="E496" s="32">
        <v>-6</v>
      </c>
    </row>
    <row r="497" spans="2:5" ht="12.75">
      <c r="B497" s="31" t="s">
        <v>889</v>
      </c>
      <c r="C497" s="32">
        <v>-4</v>
      </c>
      <c r="D497" s="168" t="s">
        <v>885</v>
      </c>
      <c r="E497" s="32">
        <v>4</v>
      </c>
    </row>
    <row r="498" spans="2:5" ht="12.75">
      <c r="B498" s="168" t="s">
        <v>888</v>
      </c>
      <c r="C498" s="32">
        <v>12</v>
      </c>
      <c r="D498" s="31" t="s">
        <v>885</v>
      </c>
      <c r="E498" s="32">
        <v>-12</v>
      </c>
    </row>
    <row r="499" spans="2:5" ht="12.75">
      <c r="B499" s="168" t="s">
        <v>642</v>
      </c>
      <c r="C499" s="32">
        <v>4</v>
      </c>
      <c r="D499" s="31" t="s">
        <v>889</v>
      </c>
      <c r="E499" s="32">
        <v>-4</v>
      </c>
    </row>
    <row r="500" spans="2:5" ht="12.75">
      <c r="B500" s="31" t="s">
        <v>888</v>
      </c>
      <c r="C500" s="32">
        <v>-6</v>
      </c>
      <c r="D500" s="168" t="s">
        <v>642</v>
      </c>
      <c r="E500" s="32">
        <v>6</v>
      </c>
    </row>
    <row r="501" spans="2:5" ht="12.75">
      <c r="B501" s="31" t="s">
        <v>889</v>
      </c>
      <c r="C501" s="32">
        <v>-10</v>
      </c>
      <c r="D501" s="168" t="s">
        <v>884</v>
      </c>
      <c r="E501" s="32">
        <v>10</v>
      </c>
    </row>
    <row r="502" spans="2:5" ht="12.75">
      <c r="B502" s="31" t="s">
        <v>884</v>
      </c>
      <c r="C502" s="32">
        <v>-10</v>
      </c>
      <c r="D502" s="168" t="s">
        <v>886</v>
      </c>
      <c r="E502" s="32">
        <v>10</v>
      </c>
    </row>
    <row r="503" spans="2:5" ht="12.75">
      <c r="B503" s="31" t="s">
        <v>887</v>
      </c>
      <c r="C503" s="32">
        <v>-8</v>
      </c>
      <c r="D503" s="168" t="s">
        <v>886</v>
      </c>
      <c r="E503" s="32">
        <v>8</v>
      </c>
    </row>
    <row r="504" spans="2:5" ht="12.75">
      <c r="B504" s="31" t="s">
        <v>884</v>
      </c>
      <c r="C504" s="32">
        <v>-4</v>
      </c>
      <c r="D504" s="168" t="s">
        <v>885</v>
      </c>
      <c r="E504" s="32">
        <v>4</v>
      </c>
    </row>
    <row r="506" spans="2:5" ht="12.75">
      <c r="B506" s="31" t="s">
        <v>798</v>
      </c>
      <c r="C506" s="32">
        <v>-10</v>
      </c>
      <c r="D506" s="168" t="s">
        <v>904</v>
      </c>
      <c r="E506" s="32">
        <v>10</v>
      </c>
    </row>
    <row r="507" spans="2:5" ht="12.75">
      <c r="B507" s="168" t="s">
        <v>903</v>
      </c>
      <c r="C507" s="32">
        <v>10</v>
      </c>
      <c r="D507" s="31" t="s">
        <v>902</v>
      </c>
      <c r="E507" s="32">
        <v>-10</v>
      </c>
    </row>
    <row r="508" spans="2:5" ht="12.75">
      <c r="B508" s="168" t="s">
        <v>901</v>
      </c>
      <c r="C508" s="32">
        <v>8</v>
      </c>
      <c r="D508" s="31" t="s">
        <v>800</v>
      </c>
      <c r="E508" s="32">
        <v>-8</v>
      </c>
    </row>
    <row r="509" spans="2:5" ht="12.75">
      <c r="B509" s="168" t="s">
        <v>901</v>
      </c>
      <c r="C509" s="32">
        <v>2</v>
      </c>
      <c r="D509" s="31" t="s">
        <v>798</v>
      </c>
      <c r="E509" s="32">
        <v>-2</v>
      </c>
    </row>
    <row r="510" spans="2:5" ht="12.75">
      <c r="B510" s="31" t="s">
        <v>903</v>
      </c>
      <c r="C510" s="32">
        <v>-4</v>
      </c>
      <c r="D510" s="168" t="s">
        <v>800</v>
      </c>
      <c r="E510" s="32">
        <v>4</v>
      </c>
    </row>
    <row r="511" spans="2:5" ht="12.75">
      <c r="B511" s="168" t="s">
        <v>800</v>
      </c>
      <c r="C511" s="32">
        <v>4</v>
      </c>
      <c r="D511" s="31" t="s">
        <v>902</v>
      </c>
      <c r="E511" s="32">
        <v>-4</v>
      </c>
    </row>
    <row r="512" spans="2:5" ht="12.75">
      <c r="B512" s="31" t="s">
        <v>798</v>
      </c>
      <c r="C512" s="32">
        <v>-10</v>
      </c>
      <c r="D512" s="168" t="s">
        <v>903</v>
      </c>
      <c r="E512" s="32">
        <v>10</v>
      </c>
    </row>
    <row r="513" spans="2:5" ht="12.75">
      <c r="B513" s="31" t="s">
        <v>902</v>
      </c>
      <c r="C513" s="32">
        <v>-4</v>
      </c>
      <c r="D513" s="168" t="s">
        <v>901</v>
      </c>
      <c r="E513" s="32">
        <v>4</v>
      </c>
    </row>
    <row r="514" spans="2:5" ht="12.75">
      <c r="B514" s="168" t="s">
        <v>800</v>
      </c>
      <c r="C514" s="32">
        <v>4</v>
      </c>
      <c r="D514" s="31" t="s">
        <v>798</v>
      </c>
      <c r="E514" s="32">
        <v>-4</v>
      </c>
    </row>
    <row r="515" spans="2:5" ht="12.75">
      <c r="B515" s="168" t="s">
        <v>901</v>
      </c>
      <c r="C515" s="32">
        <v>2</v>
      </c>
      <c r="D515" s="31" t="s">
        <v>903</v>
      </c>
      <c r="E515" s="32">
        <v>-2</v>
      </c>
    </row>
    <row r="516" spans="2:5" ht="12.75">
      <c r="B516" s="31" t="s">
        <v>798</v>
      </c>
      <c r="C516" s="32">
        <v>-10</v>
      </c>
      <c r="D516" s="168" t="s">
        <v>902</v>
      </c>
      <c r="E516" s="32">
        <v>10</v>
      </c>
    </row>
    <row r="518" spans="2:5" ht="12.75">
      <c r="B518" s="168" t="s">
        <v>906</v>
      </c>
      <c r="C518" s="32">
        <v>14</v>
      </c>
      <c r="D518" s="31" t="s">
        <v>907</v>
      </c>
      <c r="E518" s="32">
        <v>-14</v>
      </c>
    </row>
    <row r="520" spans="2:5" ht="12.75">
      <c r="B520" s="168" t="s">
        <v>916</v>
      </c>
      <c r="C520" s="32">
        <v>8</v>
      </c>
      <c r="D520" s="31" t="s">
        <v>885</v>
      </c>
      <c r="E520" s="32">
        <v>-8</v>
      </c>
    </row>
    <row r="521" spans="2:5" ht="12.75">
      <c r="B521" s="31" t="s">
        <v>920</v>
      </c>
      <c r="C521" s="32">
        <v>-4</v>
      </c>
      <c r="D521" s="168" t="s">
        <v>919</v>
      </c>
      <c r="E521" s="32">
        <v>4</v>
      </c>
    </row>
    <row r="522" spans="2:5" ht="12.75">
      <c r="B522" s="168" t="s">
        <v>918</v>
      </c>
      <c r="C522" s="32">
        <v>10</v>
      </c>
      <c r="D522" s="31" t="s">
        <v>917</v>
      </c>
      <c r="E522" s="32">
        <v>-10</v>
      </c>
    </row>
    <row r="523" spans="2:5" ht="12.75">
      <c r="B523" s="31" t="s">
        <v>920</v>
      </c>
      <c r="C523" s="32">
        <v>-2</v>
      </c>
      <c r="D523" s="168" t="s">
        <v>916</v>
      </c>
      <c r="E523" s="32">
        <v>2</v>
      </c>
    </row>
    <row r="524" spans="2:5" ht="12.75">
      <c r="B524" s="31" t="s">
        <v>916</v>
      </c>
      <c r="C524" s="32">
        <v>-14</v>
      </c>
      <c r="D524" s="168" t="s">
        <v>919</v>
      </c>
      <c r="E524" s="32">
        <v>14</v>
      </c>
    </row>
    <row r="525" spans="2:5" ht="12.75">
      <c r="B525" s="168" t="s">
        <v>919</v>
      </c>
      <c r="C525" s="32">
        <v>6</v>
      </c>
      <c r="D525" s="31" t="s">
        <v>918</v>
      </c>
      <c r="E525" s="32">
        <v>-6</v>
      </c>
    </row>
    <row r="526" spans="2:5" ht="12.75">
      <c r="B526" s="31" t="s">
        <v>920</v>
      </c>
      <c r="C526" s="32">
        <v>-2</v>
      </c>
      <c r="D526" s="168" t="s">
        <v>885</v>
      </c>
      <c r="E526" s="32">
        <v>2</v>
      </c>
    </row>
    <row r="527" spans="2:5" ht="12.75">
      <c r="B527" s="31" t="s">
        <v>917</v>
      </c>
      <c r="C527" s="32">
        <v>-4</v>
      </c>
      <c r="D527" s="168" t="s">
        <v>885</v>
      </c>
      <c r="E527" s="32">
        <v>4</v>
      </c>
    </row>
    <row r="529" spans="2:5" ht="12.75">
      <c r="B529" s="168" t="s">
        <v>928</v>
      </c>
      <c r="C529" s="32">
        <v>4</v>
      </c>
      <c r="D529" s="31" t="s">
        <v>833</v>
      </c>
      <c r="E529" s="32">
        <v>-4</v>
      </c>
    </row>
    <row r="530" spans="2:5" ht="12.75">
      <c r="B530" s="168" t="s">
        <v>927</v>
      </c>
      <c r="C530" s="32">
        <v>2</v>
      </c>
      <c r="D530" s="31" t="s">
        <v>930</v>
      </c>
      <c r="E530" s="32">
        <v>-2</v>
      </c>
    </row>
    <row r="531" spans="2:5" ht="12.75">
      <c r="B531" s="168" t="s">
        <v>929</v>
      </c>
      <c r="C531" s="32">
        <v>4</v>
      </c>
      <c r="D531" s="31" t="s">
        <v>930</v>
      </c>
      <c r="E531" s="32">
        <v>-4</v>
      </c>
    </row>
    <row r="532" spans="2:5" ht="12.75">
      <c r="B532" s="31" t="s">
        <v>930</v>
      </c>
      <c r="C532" s="32">
        <v>-8</v>
      </c>
      <c r="D532" s="168" t="s">
        <v>833</v>
      </c>
      <c r="E532" s="32">
        <v>8</v>
      </c>
    </row>
    <row r="533" spans="2:5" ht="12.75">
      <c r="B533" s="31" t="s">
        <v>931</v>
      </c>
      <c r="C533" s="32">
        <v>-6</v>
      </c>
      <c r="D533" s="168" t="s">
        <v>929</v>
      </c>
      <c r="E533" s="32">
        <v>6</v>
      </c>
    </row>
    <row r="534" spans="2:5" ht="12.75">
      <c r="B534" s="31" t="s">
        <v>928</v>
      </c>
      <c r="C534" s="32">
        <v>-10</v>
      </c>
      <c r="D534" s="168" t="s">
        <v>929</v>
      </c>
      <c r="E534" s="32">
        <v>10</v>
      </c>
    </row>
    <row r="536" spans="2:5" ht="12.75">
      <c r="B536" s="168" t="s">
        <v>935</v>
      </c>
      <c r="C536" s="32">
        <v>4</v>
      </c>
      <c r="D536" s="31" t="s">
        <v>904</v>
      </c>
      <c r="E536" s="32">
        <v>-4</v>
      </c>
    </row>
    <row r="537" spans="2:5" ht="12.75">
      <c r="B537" s="31" t="s">
        <v>938</v>
      </c>
      <c r="C537" s="32">
        <v>-2</v>
      </c>
      <c r="D537" s="168" t="s">
        <v>936</v>
      </c>
      <c r="E537" s="32">
        <v>2</v>
      </c>
    </row>
    <row r="538" spans="2:5" ht="12.75">
      <c r="B538" s="168" t="s">
        <v>936</v>
      </c>
      <c r="C538" s="32">
        <v>4</v>
      </c>
      <c r="D538" s="31" t="s">
        <v>937</v>
      </c>
      <c r="E538" s="32">
        <v>-4</v>
      </c>
    </row>
    <row r="539" spans="2:5" ht="12.75">
      <c r="B539" s="168" t="s">
        <v>937</v>
      </c>
      <c r="C539" s="32">
        <v>12</v>
      </c>
      <c r="D539" s="169" t="s">
        <v>904</v>
      </c>
      <c r="E539" s="32">
        <v>-12</v>
      </c>
    </row>
    <row r="541" spans="2:5" ht="12.75">
      <c r="B541" s="168" t="s">
        <v>947</v>
      </c>
      <c r="C541" s="32">
        <v>2</v>
      </c>
      <c r="D541" s="31" t="s">
        <v>840</v>
      </c>
      <c r="E541" s="32">
        <v>-2</v>
      </c>
    </row>
    <row r="542" spans="2:5" ht="12.75">
      <c r="B542" s="168" t="s">
        <v>948</v>
      </c>
      <c r="C542" s="32">
        <v>10</v>
      </c>
      <c r="D542" s="31" t="s">
        <v>800</v>
      </c>
      <c r="E542" s="32">
        <v>-10</v>
      </c>
    </row>
    <row r="543" spans="2:5" ht="12.75">
      <c r="B543" s="31" t="s">
        <v>949</v>
      </c>
      <c r="C543" s="32">
        <v>-8</v>
      </c>
      <c r="D543" s="168" t="s">
        <v>840</v>
      </c>
      <c r="E543" s="32">
        <v>8</v>
      </c>
    </row>
    <row r="544" spans="2:5" ht="12.75">
      <c r="B544" s="168" t="s">
        <v>949</v>
      </c>
      <c r="C544" s="32">
        <v>8</v>
      </c>
      <c r="D544" s="31" t="s">
        <v>857</v>
      </c>
      <c r="E544" s="32">
        <v>-8</v>
      </c>
    </row>
    <row r="545" spans="2:5" ht="12.75">
      <c r="B545" s="168" t="s">
        <v>948</v>
      </c>
      <c r="C545" s="32">
        <v>10</v>
      </c>
      <c r="D545" s="31" t="s">
        <v>800</v>
      </c>
      <c r="E545" s="32">
        <v>-10</v>
      </c>
    </row>
    <row r="546" spans="2:5" ht="12.75">
      <c r="B546" s="31" t="s">
        <v>948</v>
      </c>
      <c r="C546" s="32">
        <v>-10</v>
      </c>
      <c r="D546" s="168" t="s">
        <v>800</v>
      </c>
      <c r="E546" s="32">
        <v>10</v>
      </c>
    </row>
    <row r="547" spans="2:5" ht="12.75">
      <c r="B547" s="31" t="s">
        <v>840</v>
      </c>
      <c r="C547" s="32">
        <v>-4</v>
      </c>
      <c r="D547" s="168" t="s">
        <v>948</v>
      </c>
      <c r="E547" s="32">
        <v>4</v>
      </c>
    </row>
    <row r="548" spans="2:5" ht="12.75">
      <c r="B548" s="31" t="s">
        <v>800</v>
      </c>
      <c r="C548" s="32">
        <v>-6</v>
      </c>
      <c r="D548" s="168" t="s">
        <v>947</v>
      </c>
      <c r="E548" s="32">
        <v>6</v>
      </c>
    </row>
    <row r="550" spans="2:5" ht="12.75">
      <c r="B550" s="31" t="s">
        <v>955</v>
      </c>
      <c r="C550" s="32">
        <v>-6</v>
      </c>
      <c r="D550" s="168" t="s">
        <v>954</v>
      </c>
      <c r="E550" s="32">
        <v>6</v>
      </c>
    </row>
    <row r="551" spans="2:5" ht="12.75">
      <c r="B551" s="31" t="s">
        <v>956</v>
      </c>
      <c r="C551" s="32">
        <v>-10</v>
      </c>
      <c r="D551" s="168" t="s">
        <v>955</v>
      </c>
      <c r="E551" s="32">
        <v>10</v>
      </c>
    </row>
    <row r="552" spans="2:5" ht="12.75">
      <c r="B552" s="31" t="s">
        <v>954</v>
      </c>
      <c r="C552" s="32">
        <v>-12</v>
      </c>
      <c r="D552" s="168" t="s">
        <v>956</v>
      </c>
      <c r="E552" s="32">
        <v>12</v>
      </c>
    </row>
    <row r="553" spans="2:5" ht="12.75">
      <c r="B553" s="168" t="s">
        <v>955</v>
      </c>
      <c r="C553" s="32">
        <v>4</v>
      </c>
      <c r="D553" s="31" t="s">
        <v>949</v>
      </c>
      <c r="E553" s="32">
        <v>-4</v>
      </c>
    </row>
    <row r="554" spans="2:5" ht="12.75">
      <c r="B554" s="168" t="s">
        <v>954</v>
      </c>
      <c r="C554" s="32">
        <v>2</v>
      </c>
      <c r="D554" s="31" t="s">
        <v>949</v>
      </c>
      <c r="E554" s="32">
        <v>-2</v>
      </c>
    </row>
    <row r="556" spans="2:5" ht="12.75">
      <c r="B556" s="168" t="s">
        <v>965</v>
      </c>
      <c r="C556" s="32">
        <v>12</v>
      </c>
      <c r="D556" s="31" t="s">
        <v>964</v>
      </c>
      <c r="E556" s="32">
        <v>-12</v>
      </c>
    </row>
    <row r="557" spans="2:5" ht="12.75">
      <c r="B557" s="168" t="s">
        <v>964</v>
      </c>
      <c r="C557" s="32">
        <v>8</v>
      </c>
      <c r="D557" s="31" t="s">
        <v>965</v>
      </c>
      <c r="E557" s="32">
        <v>-8</v>
      </c>
    </row>
    <row r="558" spans="2:5" ht="12.75">
      <c r="B558" s="31" t="s">
        <v>965</v>
      </c>
      <c r="C558" s="32">
        <v>-10</v>
      </c>
      <c r="D558" s="168" t="s">
        <v>966</v>
      </c>
      <c r="E558" s="32">
        <v>10</v>
      </c>
    </row>
    <row r="559" spans="2:5" ht="12.75">
      <c r="B559" s="31" t="s">
        <v>965</v>
      </c>
      <c r="C559" s="32">
        <v>-10</v>
      </c>
      <c r="D559" s="168" t="s">
        <v>966</v>
      </c>
      <c r="E559" s="32">
        <v>10</v>
      </c>
    </row>
    <row r="560" spans="2:5" ht="12.75">
      <c r="B560" s="31" t="s">
        <v>967</v>
      </c>
      <c r="C560" s="32">
        <v>-2</v>
      </c>
      <c r="D560" s="168" t="s">
        <v>966</v>
      </c>
      <c r="E560" s="32">
        <v>2</v>
      </c>
    </row>
    <row r="561" spans="2:5" ht="12.75">
      <c r="B561" s="31" t="s">
        <v>968</v>
      </c>
      <c r="C561" s="32">
        <v>-2</v>
      </c>
      <c r="D561" s="168" t="s">
        <v>964</v>
      </c>
      <c r="E561" s="32">
        <v>2</v>
      </c>
    </row>
    <row r="562" spans="2:5" ht="12.75">
      <c r="B562" s="31" t="s">
        <v>967</v>
      </c>
      <c r="C562" s="32">
        <v>-8</v>
      </c>
      <c r="D562" s="168" t="s">
        <v>968</v>
      </c>
      <c r="E562" s="32">
        <v>8</v>
      </c>
    </row>
    <row r="564" spans="2:5" ht="12.75">
      <c r="B564" s="168" t="s">
        <v>948</v>
      </c>
      <c r="C564" s="32">
        <v>10</v>
      </c>
      <c r="D564" s="31" t="s">
        <v>970</v>
      </c>
      <c r="E564" s="32">
        <v>-10</v>
      </c>
    </row>
    <row r="565" spans="2:5" ht="12.75">
      <c r="B565" s="168" t="s">
        <v>970</v>
      </c>
      <c r="C565" s="32">
        <v>4</v>
      </c>
      <c r="D565" s="31" t="s">
        <v>971</v>
      </c>
      <c r="E565" s="32">
        <v>-4</v>
      </c>
    </row>
    <row r="566" spans="2:5" ht="12.75">
      <c r="B566" s="168" t="s">
        <v>973</v>
      </c>
      <c r="C566" s="32">
        <v>8</v>
      </c>
      <c r="D566" s="31" t="s">
        <v>972</v>
      </c>
      <c r="E566" s="32">
        <v>-8</v>
      </c>
    </row>
    <row r="567" spans="2:5" ht="12.75">
      <c r="B567" s="168" t="s">
        <v>916</v>
      </c>
      <c r="C567" s="32">
        <v>6</v>
      </c>
      <c r="D567" s="31" t="s">
        <v>948</v>
      </c>
      <c r="E567" s="32">
        <v>-6</v>
      </c>
    </row>
    <row r="568" spans="2:5" ht="12.75">
      <c r="B568" s="168" t="s">
        <v>948</v>
      </c>
      <c r="C568" s="32">
        <v>4</v>
      </c>
      <c r="D568" s="31" t="s">
        <v>972</v>
      </c>
      <c r="E568" s="32">
        <v>-4</v>
      </c>
    </row>
    <row r="569" spans="2:5" ht="12.75">
      <c r="B569" s="31" t="s">
        <v>970</v>
      </c>
      <c r="C569" s="32">
        <v>-16</v>
      </c>
      <c r="D569" s="168" t="s">
        <v>973</v>
      </c>
      <c r="E569" s="32">
        <v>16</v>
      </c>
    </row>
    <row r="571" spans="2:5" ht="12.75">
      <c r="B571" s="15" t="s">
        <v>985</v>
      </c>
      <c r="C571" s="16">
        <v>-2</v>
      </c>
      <c r="D571" s="17" t="s">
        <v>980</v>
      </c>
      <c r="E571" s="170">
        <v>2</v>
      </c>
    </row>
    <row r="572" spans="2:5" ht="12.75">
      <c r="B572" s="23" t="s">
        <v>986</v>
      </c>
      <c r="C572" s="20">
        <v>16</v>
      </c>
      <c r="D572" s="24" t="s">
        <v>981</v>
      </c>
      <c r="E572" s="171">
        <v>-16</v>
      </c>
    </row>
    <row r="573" spans="2:5" ht="12.75">
      <c r="B573" s="19" t="s">
        <v>987</v>
      </c>
      <c r="C573" s="20">
        <v>-4</v>
      </c>
      <c r="D573" s="21" t="s">
        <v>982</v>
      </c>
      <c r="E573" s="171">
        <v>4</v>
      </c>
    </row>
    <row r="574" spans="2:5" ht="12.75">
      <c r="B574" s="19" t="s">
        <v>988</v>
      </c>
      <c r="C574" s="20">
        <v>-4</v>
      </c>
      <c r="D574" s="21" t="s">
        <v>983</v>
      </c>
      <c r="E574" s="171">
        <v>4</v>
      </c>
    </row>
    <row r="575" spans="2:5" ht="12.75">
      <c r="B575" s="19" t="s">
        <v>989</v>
      </c>
      <c r="C575" s="20">
        <v>-4</v>
      </c>
      <c r="D575" s="21" t="s">
        <v>984</v>
      </c>
      <c r="E575" s="171">
        <v>4</v>
      </c>
    </row>
    <row r="576" spans="2:5" ht="12.75">
      <c r="B576" s="19" t="s">
        <v>990</v>
      </c>
      <c r="C576" s="20">
        <v>-6</v>
      </c>
      <c r="D576" s="21" t="s">
        <v>993</v>
      </c>
      <c r="E576" s="171">
        <v>6</v>
      </c>
    </row>
    <row r="577" spans="2:5" ht="12.75">
      <c r="B577" s="19" t="s">
        <v>991</v>
      </c>
      <c r="C577" s="20">
        <v>-10</v>
      </c>
      <c r="D577" s="21" t="s">
        <v>994</v>
      </c>
      <c r="E577" s="171">
        <v>10</v>
      </c>
    </row>
    <row r="578" spans="2:5" ht="12.75">
      <c r="B578" s="19" t="s">
        <v>992</v>
      </c>
      <c r="C578" s="20">
        <v>-10</v>
      </c>
      <c r="D578" s="21" t="s">
        <v>995</v>
      </c>
      <c r="E578" s="171">
        <v>10</v>
      </c>
    </row>
    <row r="579" spans="2:5" ht="12.75">
      <c r="B579" s="19"/>
      <c r="C579" s="20"/>
      <c r="D579" s="24"/>
      <c r="E579" s="171"/>
    </row>
    <row r="580" spans="2:5" ht="12.75">
      <c r="B580" s="23" t="s">
        <v>980</v>
      </c>
      <c r="C580" s="20">
        <v>4</v>
      </c>
      <c r="D580" s="74" t="s">
        <v>993</v>
      </c>
      <c r="E580" s="171">
        <v>-4</v>
      </c>
    </row>
    <row r="581" spans="2:5" ht="12.75">
      <c r="B581" s="23" t="s">
        <v>982</v>
      </c>
      <c r="C581" s="20">
        <v>6</v>
      </c>
      <c r="D581" s="74" t="s">
        <v>994</v>
      </c>
      <c r="E581" s="171">
        <v>-6</v>
      </c>
    </row>
    <row r="582" spans="2:5" ht="12.75">
      <c r="B582" s="75" t="s">
        <v>983</v>
      </c>
      <c r="C582" s="20">
        <v>-14</v>
      </c>
      <c r="D582" s="21" t="s">
        <v>995</v>
      </c>
      <c r="E582" s="171">
        <v>14</v>
      </c>
    </row>
    <row r="583" spans="2:5" ht="12.75">
      <c r="B583" s="23" t="s">
        <v>984</v>
      </c>
      <c r="C583" s="20">
        <v>6</v>
      </c>
      <c r="D583" s="74" t="s">
        <v>986</v>
      </c>
      <c r="E583" s="171">
        <v>-6</v>
      </c>
    </row>
    <row r="584" spans="2:5" ht="12.75">
      <c r="B584" s="23" t="s">
        <v>981</v>
      </c>
      <c r="C584" s="20">
        <v>2</v>
      </c>
      <c r="D584" s="24" t="s">
        <v>989</v>
      </c>
      <c r="E584" s="171">
        <v>-2</v>
      </c>
    </row>
    <row r="585" spans="2:5" ht="12.75">
      <c r="B585" s="19" t="s">
        <v>990</v>
      </c>
      <c r="C585" s="20">
        <v>-6</v>
      </c>
      <c r="D585" s="21" t="s">
        <v>985</v>
      </c>
      <c r="E585" s="171">
        <v>6</v>
      </c>
    </row>
    <row r="586" spans="2:5" ht="12.75">
      <c r="B586" s="19" t="s">
        <v>991</v>
      </c>
      <c r="C586" s="20">
        <v>-12</v>
      </c>
      <c r="D586" s="21" t="s">
        <v>987</v>
      </c>
      <c r="E586" s="171">
        <v>12</v>
      </c>
    </row>
    <row r="587" spans="2:5" ht="12.75">
      <c r="B587" s="19" t="s">
        <v>992</v>
      </c>
      <c r="C587" s="20">
        <v>-12</v>
      </c>
      <c r="D587" s="21" t="s">
        <v>988</v>
      </c>
      <c r="E587" s="171">
        <v>12</v>
      </c>
    </row>
    <row r="588" spans="2:5" ht="12.75">
      <c r="B588" s="19"/>
      <c r="C588" s="20"/>
      <c r="D588" s="24"/>
      <c r="E588" s="171"/>
    </row>
    <row r="589" spans="2:5" ht="12.75">
      <c r="B589" s="23" t="s">
        <v>984</v>
      </c>
      <c r="C589" s="20">
        <v>14</v>
      </c>
      <c r="D589" s="24" t="s">
        <v>980</v>
      </c>
      <c r="E589" s="171">
        <v>-14</v>
      </c>
    </row>
    <row r="590" spans="2:5" ht="12.75">
      <c r="B590" s="19" t="s">
        <v>995</v>
      </c>
      <c r="C590" s="20">
        <v>-6</v>
      </c>
      <c r="D590" s="21" t="s">
        <v>982</v>
      </c>
      <c r="E590" s="171">
        <v>6</v>
      </c>
    </row>
    <row r="591" spans="2:5" ht="12.75">
      <c r="B591" s="19" t="s">
        <v>987</v>
      </c>
      <c r="C591" s="20">
        <v>-4</v>
      </c>
      <c r="D591" s="21" t="s">
        <v>981</v>
      </c>
      <c r="E591" s="171">
        <v>4</v>
      </c>
    </row>
    <row r="592" spans="2:5" ht="12.75">
      <c r="B592" s="19" t="s">
        <v>989</v>
      </c>
      <c r="C592" s="20">
        <v>-2</v>
      </c>
      <c r="D592" s="21" t="s">
        <v>983</v>
      </c>
      <c r="E592" s="171">
        <v>2</v>
      </c>
    </row>
    <row r="593" spans="2:5" ht="12.75">
      <c r="B593" s="23" t="s">
        <v>993</v>
      </c>
      <c r="C593" s="20">
        <v>6</v>
      </c>
      <c r="D593" s="24" t="s">
        <v>988</v>
      </c>
      <c r="E593" s="171">
        <v>-6</v>
      </c>
    </row>
    <row r="594" spans="2:5" ht="12.75">
      <c r="B594" s="75" t="s">
        <v>994</v>
      </c>
      <c r="C594" s="20">
        <v>-14</v>
      </c>
      <c r="D594" s="21" t="s">
        <v>990</v>
      </c>
      <c r="E594" s="171">
        <v>14</v>
      </c>
    </row>
    <row r="595" spans="2:5" ht="12.75">
      <c r="B595" s="23" t="s">
        <v>985</v>
      </c>
      <c r="C595" s="20">
        <v>10</v>
      </c>
      <c r="D595" s="24" t="s">
        <v>991</v>
      </c>
      <c r="E595" s="171">
        <v>-10</v>
      </c>
    </row>
    <row r="596" spans="2:5" ht="12.75">
      <c r="B596" s="23" t="s">
        <v>986</v>
      </c>
      <c r="C596" s="20">
        <v>12</v>
      </c>
      <c r="D596" s="24" t="s">
        <v>992</v>
      </c>
      <c r="E596" s="171">
        <v>-12</v>
      </c>
    </row>
    <row r="597" spans="2:5" ht="12.75">
      <c r="B597" s="19"/>
      <c r="C597" s="20"/>
      <c r="D597" s="24"/>
      <c r="E597" s="171"/>
    </row>
    <row r="598" spans="2:5" ht="12.75">
      <c r="B598" s="19" t="s">
        <v>982</v>
      </c>
      <c r="C598" s="20">
        <v>-12</v>
      </c>
      <c r="D598" s="21" t="s">
        <v>984</v>
      </c>
      <c r="E598" s="171">
        <v>12</v>
      </c>
    </row>
    <row r="599" spans="2:5" ht="12.75">
      <c r="B599" s="23" t="s">
        <v>980</v>
      </c>
      <c r="C599" s="20">
        <v>2</v>
      </c>
      <c r="D599" s="24" t="s">
        <v>995</v>
      </c>
      <c r="E599" s="171">
        <v>-2</v>
      </c>
    </row>
    <row r="600" spans="2:5" ht="12.75">
      <c r="B600" s="19" t="s">
        <v>981</v>
      </c>
      <c r="C600" s="20">
        <v>-14</v>
      </c>
      <c r="D600" s="21" t="s">
        <v>993</v>
      </c>
      <c r="E600" s="171">
        <v>14</v>
      </c>
    </row>
    <row r="601" spans="2:5" ht="12.75">
      <c r="B601" s="23" t="s">
        <v>983</v>
      </c>
      <c r="C601" s="20">
        <v>6</v>
      </c>
      <c r="D601" s="24" t="s">
        <v>985</v>
      </c>
      <c r="E601" s="171">
        <v>-6</v>
      </c>
    </row>
    <row r="602" spans="2:5" ht="12.75">
      <c r="B602" s="23" t="s">
        <v>994</v>
      </c>
      <c r="C602" s="20">
        <v>10</v>
      </c>
      <c r="D602" s="74" t="s">
        <v>986</v>
      </c>
      <c r="E602" s="171">
        <v>-10</v>
      </c>
    </row>
    <row r="603" spans="2:5" ht="12.75">
      <c r="B603" s="23" t="s">
        <v>988</v>
      </c>
      <c r="C603" s="20">
        <v>12</v>
      </c>
      <c r="D603" s="24" t="s">
        <v>987</v>
      </c>
      <c r="E603" s="171">
        <v>-12</v>
      </c>
    </row>
    <row r="604" spans="2:5" ht="12.75">
      <c r="B604" s="23" t="s">
        <v>990</v>
      </c>
      <c r="C604" s="20">
        <v>10</v>
      </c>
      <c r="D604" s="24" t="s">
        <v>989</v>
      </c>
      <c r="E604" s="171">
        <v>-10</v>
      </c>
    </row>
    <row r="605" spans="2:5" ht="12.75">
      <c r="B605" s="23" t="s">
        <v>992</v>
      </c>
      <c r="C605" s="20">
        <v>10</v>
      </c>
      <c r="D605" s="24" t="s">
        <v>991</v>
      </c>
      <c r="E605" s="171">
        <v>-10</v>
      </c>
    </row>
    <row r="606" spans="2:5" ht="12.75">
      <c r="B606" s="19"/>
      <c r="C606" s="20"/>
      <c r="D606" s="24"/>
      <c r="E606" s="171"/>
    </row>
    <row r="607" spans="2:5" ht="12.75">
      <c r="B607" s="23" t="s">
        <v>984</v>
      </c>
      <c r="C607" s="20">
        <v>12</v>
      </c>
      <c r="D607" s="74" t="s">
        <v>983</v>
      </c>
      <c r="E607" s="171">
        <v>-12</v>
      </c>
    </row>
    <row r="608" spans="2:5" ht="12.75">
      <c r="B608" s="19" t="s">
        <v>982</v>
      </c>
      <c r="C608" s="20">
        <v>-6</v>
      </c>
      <c r="D608" s="21" t="s">
        <v>980</v>
      </c>
      <c r="E608" s="171">
        <v>6</v>
      </c>
    </row>
    <row r="609" spans="2:5" ht="12.75">
      <c r="B609" s="23" t="s">
        <v>993</v>
      </c>
      <c r="C609" s="20">
        <v>8</v>
      </c>
      <c r="D609" s="74" t="s">
        <v>994</v>
      </c>
      <c r="E609" s="171">
        <v>-8</v>
      </c>
    </row>
    <row r="610" spans="2:5" ht="12.75">
      <c r="B610" s="19" t="s">
        <v>985</v>
      </c>
      <c r="C610" s="20">
        <v>-4</v>
      </c>
      <c r="D610" s="21" t="s">
        <v>981</v>
      </c>
      <c r="E610" s="171">
        <v>4</v>
      </c>
    </row>
    <row r="611" spans="2:5" ht="12.75">
      <c r="B611" s="19" t="s">
        <v>995</v>
      </c>
      <c r="C611" s="20">
        <v>-14</v>
      </c>
      <c r="D611" s="21" t="s">
        <v>990</v>
      </c>
      <c r="E611" s="171">
        <v>14</v>
      </c>
    </row>
    <row r="612" spans="2:5" ht="12.75">
      <c r="B612" s="75" t="s">
        <v>986</v>
      </c>
      <c r="C612" s="20">
        <v>-12</v>
      </c>
      <c r="D612" s="21" t="s">
        <v>988</v>
      </c>
      <c r="E612" s="171">
        <v>12</v>
      </c>
    </row>
    <row r="613" spans="2:5" ht="12.75">
      <c r="B613" s="23" t="s">
        <v>987</v>
      </c>
      <c r="C613" s="20">
        <v>12</v>
      </c>
      <c r="D613" s="24" t="s">
        <v>992</v>
      </c>
      <c r="E613" s="171">
        <v>-12</v>
      </c>
    </row>
    <row r="614" spans="2:5" ht="12.75">
      <c r="B614" s="25" t="s">
        <v>991</v>
      </c>
      <c r="C614" s="26">
        <v>-14</v>
      </c>
      <c r="D614" s="27" t="s">
        <v>989</v>
      </c>
      <c r="E614" s="172">
        <v>14</v>
      </c>
    </row>
    <row r="616" spans="2:5" ht="12.75">
      <c r="B616" s="31" t="s">
        <v>954</v>
      </c>
      <c r="C616" s="32">
        <v>-14</v>
      </c>
      <c r="D616" s="168" t="s">
        <v>1005</v>
      </c>
      <c r="E616" s="32">
        <v>14</v>
      </c>
    </row>
    <row r="617" spans="2:5" ht="12.75">
      <c r="B617" s="31" t="s">
        <v>1008</v>
      </c>
      <c r="C617" s="32">
        <v>-4</v>
      </c>
      <c r="D617" s="168" t="s">
        <v>1007</v>
      </c>
      <c r="E617" s="32">
        <v>4</v>
      </c>
    </row>
    <row r="618" spans="2:5" ht="12.75">
      <c r="B618" s="168" t="s">
        <v>1003</v>
      </c>
      <c r="C618" s="32">
        <v>4</v>
      </c>
      <c r="D618" s="31" t="s">
        <v>1004</v>
      </c>
      <c r="E618" s="32">
        <v>-4</v>
      </c>
    </row>
    <row r="619" spans="2:5" ht="12.75">
      <c r="B619" s="168" t="s">
        <v>1003</v>
      </c>
      <c r="C619" s="32">
        <v>4</v>
      </c>
      <c r="D619" s="31" t="s">
        <v>1006</v>
      </c>
      <c r="E619" s="32">
        <v>-4</v>
      </c>
    </row>
    <row r="620" spans="2:5" ht="12.75">
      <c r="B620" s="31" t="s">
        <v>1004</v>
      </c>
      <c r="C620" s="32">
        <v>-2</v>
      </c>
      <c r="D620" s="168" t="s">
        <v>954</v>
      </c>
      <c r="E620" s="32">
        <v>2</v>
      </c>
    </row>
    <row r="621" spans="2:5" ht="12.75">
      <c r="B621" s="31" t="s">
        <v>1006</v>
      </c>
      <c r="C621" s="32">
        <v>-4</v>
      </c>
      <c r="D621" s="168" t="s">
        <v>1003</v>
      </c>
      <c r="E621" s="32">
        <v>4</v>
      </c>
    </row>
    <row r="622" spans="2:5" ht="12.75">
      <c r="B622" s="31" t="s">
        <v>1009</v>
      </c>
      <c r="C622" s="32">
        <v>-4</v>
      </c>
      <c r="D622" s="168" t="s">
        <v>1005</v>
      </c>
      <c r="E622" s="32">
        <v>4</v>
      </c>
    </row>
    <row r="624" spans="2:5" ht="12.75">
      <c r="B624" s="168" t="s">
        <v>1014</v>
      </c>
      <c r="C624" s="32">
        <v>2</v>
      </c>
      <c r="D624" s="31" t="s">
        <v>1015</v>
      </c>
      <c r="E624" s="32">
        <v>-2</v>
      </c>
    </row>
    <row r="625" spans="2:5" ht="12.75">
      <c r="B625" s="168" t="s">
        <v>1015</v>
      </c>
      <c r="C625" s="32">
        <v>18</v>
      </c>
      <c r="D625" s="31" t="s">
        <v>1014</v>
      </c>
      <c r="E625" s="32">
        <v>-18</v>
      </c>
    </row>
    <row r="626" spans="2:5" ht="12.75">
      <c r="B626" s="168" t="s">
        <v>935</v>
      </c>
      <c r="C626" s="32">
        <v>10</v>
      </c>
      <c r="D626" s="31" t="s">
        <v>948</v>
      </c>
      <c r="E626" s="32">
        <v>-10</v>
      </c>
    </row>
    <row r="627" spans="2:5" ht="12.75">
      <c r="B627" s="31" t="s">
        <v>948</v>
      </c>
      <c r="C627" s="32">
        <v>-10</v>
      </c>
      <c r="D627" s="168" t="s">
        <v>935</v>
      </c>
      <c r="E627" s="32">
        <v>10</v>
      </c>
    </row>
    <row r="629" spans="2:5" ht="12.75">
      <c r="B629" s="31" t="s">
        <v>1026</v>
      </c>
      <c r="C629" s="32">
        <v>-4</v>
      </c>
      <c r="D629" s="168" t="s">
        <v>1032</v>
      </c>
      <c r="E629" s="32">
        <v>4</v>
      </c>
    </row>
    <row r="630" spans="2:5" ht="12.75">
      <c r="B630" s="31" t="s">
        <v>1027</v>
      </c>
      <c r="C630" s="32">
        <v>-16</v>
      </c>
      <c r="D630" s="168" t="s">
        <v>1029</v>
      </c>
      <c r="E630" s="32">
        <v>16</v>
      </c>
    </row>
    <row r="631" spans="2:5" ht="12.75">
      <c r="B631" s="168" t="s">
        <v>1029</v>
      </c>
      <c r="C631" s="32">
        <v>8</v>
      </c>
      <c r="D631" s="31" t="s">
        <v>1031</v>
      </c>
      <c r="E631" s="32">
        <v>-8</v>
      </c>
    </row>
    <row r="632" spans="2:5" ht="12.75">
      <c r="B632" s="168" t="s">
        <v>1028</v>
      </c>
      <c r="C632" s="32">
        <v>2</v>
      </c>
      <c r="D632" s="31" t="s">
        <v>1031</v>
      </c>
      <c r="E632" s="32">
        <v>-2</v>
      </c>
    </row>
    <row r="633" spans="2:5" ht="12.75">
      <c r="B633" s="168" t="s">
        <v>1027</v>
      </c>
      <c r="C633" s="32">
        <v>4</v>
      </c>
      <c r="D633" s="31" t="s">
        <v>1030</v>
      </c>
      <c r="E633" s="32">
        <v>-4</v>
      </c>
    </row>
    <row r="634" spans="2:5" ht="12.75">
      <c r="B634" s="31" t="s">
        <v>1030</v>
      </c>
      <c r="C634" s="32">
        <v>-4</v>
      </c>
      <c r="D634" s="168" t="s">
        <v>1027</v>
      </c>
      <c r="E634" s="32">
        <v>4</v>
      </c>
    </row>
    <row r="635" spans="2:5" ht="12.75">
      <c r="B635" s="31" t="s">
        <v>1030</v>
      </c>
      <c r="C635" s="32">
        <v>-4</v>
      </c>
      <c r="D635" s="168" t="s">
        <v>1028</v>
      </c>
      <c r="E635" s="32">
        <v>4</v>
      </c>
    </row>
    <row r="636" spans="2:5" ht="12.75">
      <c r="B636" s="31" t="s">
        <v>1029</v>
      </c>
      <c r="C636" s="32">
        <v>-4</v>
      </c>
      <c r="D636" s="168" t="s">
        <v>1028</v>
      </c>
      <c r="E636" s="32">
        <v>4</v>
      </c>
    </row>
    <row r="637" spans="2:5" ht="12.75">
      <c r="B637" s="168" t="s">
        <v>1027</v>
      </c>
      <c r="C637" s="32">
        <v>12</v>
      </c>
      <c r="D637" s="31" t="s">
        <v>1028</v>
      </c>
      <c r="E637" s="32">
        <v>-12</v>
      </c>
    </row>
    <row r="639" spans="2:5" ht="12.75">
      <c r="B639" s="31" t="s">
        <v>1043</v>
      </c>
      <c r="C639" s="32">
        <v>-8</v>
      </c>
      <c r="D639" s="168" t="s">
        <v>970</v>
      </c>
      <c r="E639" s="32">
        <v>8</v>
      </c>
    </row>
    <row r="640" spans="2:5" ht="12.75">
      <c r="B640" s="31" t="s">
        <v>902</v>
      </c>
      <c r="C640" s="32">
        <v>-4</v>
      </c>
      <c r="D640" s="168" t="s">
        <v>650</v>
      </c>
      <c r="E640" s="32">
        <v>4</v>
      </c>
    </row>
    <row r="641" spans="2:5" ht="12.75">
      <c r="B641" s="31" t="s">
        <v>1007</v>
      </c>
      <c r="C641" s="32">
        <v>-8</v>
      </c>
      <c r="D641" s="168" t="s">
        <v>1042</v>
      </c>
      <c r="E641" s="32">
        <v>8</v>
      </c>
    </row>
    <row r="642" spans="2:5" ht="12.75">
      <c r="B642" s="168" t="s">
        <v>1042</v>
      </c>
      <c r="C642" s="32">
        <v>10</v>
      </c>
      <c r="D642" s="31" t="s">
        <v>970</v>
      </c>
      <c r="E642" s="32">
        <v>-10</v>
      </c>
    </row>
    <row r="643" spans="2:5" ht="12.75">
      <c r="B643" s="31" t="s">
        <v>650</v>
      </c>
      <c r="C643" s="32">
        <v>-16</v>
      </c>
      <c r="D643" s="168" t="s">
        <v>902</v>
      </c>
      <c r="E643" s="32">
        <v>16</v>
      </c>
    </row>
    <row r="644" spans="2:5" ht="12.75">
      <c r="B644" s="31" t="s">
        <v>902</v>
      </c>
      <c r="C644" s="32">
        <v>-4</v>
      </c>
      <c r="D644" s="168" t="s">
        <v>970</v>
      </c>
      <c r="E644" s="32">
        <v>4</v>
      </c>
    </row>
    <row r="645" spans="2:5" ht="12.75">
      <c r="B645" s="168" t="s">
        <v>902</v>
      </c>
      <c r="C645" s="32">
        <v>6</v>
      </c>
      <c r="D645" s="31" t="s">
        <v>1044</v>
      </c>
      <c r="E645" s="32">
        <v>-6</v>
      </c>
    </row>
    <row r="646" spans="2:5" ht="12.75">
      <c r="B646" s="168" t="s">
        <v>1043</v>
      </c>
      <c r="C646" s="32">
        <v>10</v>
      </c>
      <c r="D646" s="31" t="s">
        <v>1042</v>
      </c>
      <c r="E646" s="32">
        <v>-10</v>
      </c>
    </row>
    <row r="647" spans="2:5" ht="12.75">
      <c r="B647" s="168" t="s">
        <v>1042</v>
      </c>
      <c r="C647" s="32">
        <v>12</v>
      </c>
      <c r="D647" s="31" t="s">
        <v>650</v>
      </c>
      <c r="E647" s="32">
        <v>-12</v>
      </c>
    </row>
    <row r="649" spans="2:5" ht="12.75">
      <c r="B649" s="168" t="s">
        <v>1028</v>
      </c>
      <c r="C649" s="32">
        <v>6</v>
      </c>
      <c r="D649" s="31" t="s">
        <v>1052</v>
      </c>
      <c r="E649" s="32">
        <v>-6</v>
      </c>
    </row>
    <row r="650" spans="2:5" ht="12.75">
      <c r="B650" s="168" t="s">
        <v>1028</v>
      </c>
      <c r="C650" s="32">
        <v>10</v>
      </c>
      <c r="D650" s="31" t="s">
        <v>1053</v>
      </c>
      <c r="E650" s="32">
        <v>-10</v>
      </c>
    </row>
    <row r="651" spans="2:5" ht="12.75">
      <c r="B651" s="168" t="s">
        <v>1028</v>
      </c>
      <c r="C651" s="32">
        <v>4</v>
      </c>
      <c r="D651" s="31" t="s">
        <v>1054</v>
      </c>
      <c r="E651" s="32">
        <v>-4</v>
      </c>
    </row>
    <row r="652" spans="2:5" ht="12.75">
      <c r="B652" s="31" t="s">
        <v>1053</v>
      </c>
      <c r="C652" s="32">
        <v>-16</v>
      </c>
      <c r="D652" s="168" t="s">
        <v>764</v>
      </c>
      <c r="E652" s="32">
        <v>16</v>
      </c>
    </row>
    <row r="653" spans="2:5" ht="12.75">
      <c r="B653" s="31" t="s">
        <v>764</v>
      </c>
      <c r="C653" s="32">
        <v>-8</v>
      </c>
      <c r="D653" s="168" t="s">
        <v>1054</v>
      </c>
      <c r="E653" s="32">
        <v>8</v>
      </c>
    </row>
    <row r="654" spans="2:5" ht="12.75">
      <c r="B654" s="31" t="s">
        <v>1054</v>
      </c>
      <c r="C654" s="32">
        <v>-4</v>
      </c>
      <c r="D654" s="168" t="s">
        <v>1051</v>
      </c>
      <c r="E654" s="32">
        <v>4</v>
      </c>
    </row>
    <row r="656" spans="2:5" ht="12.75">
      <c r="B656" s="168" t="s">
        <v>1057</v>
      </c>
      <c r="C656" s="32">
        <v>4</v>
      </c>
      <c r="D656" s="31" t="s">
        <v>1058</v>
      </c>
      <c r="E656" s="32">
        <v>-4</v>
      </c>
    </row>
    <row r="658" spans="2:5" ht="12.75">
      <c r="B658" s="31" t="s">
        <v>1066</v>
      </c>
      <c r="C658" s="32">
        <v>-6</v>
      </c>
      <c r="D658" s="168" t="s">
        <v>1064</v>
      </c>
      <c r="E658" s="32">
        <v>6</v>
      </c>
    </row>
    <row r="659" spans="2:5" ht="12.75">
      <c r="B659" s="31" t="s">
        <v>870</v>
      </c>
      <c r="C659" s="32">
        <v>-4</v>
      </c>
      <c r="D659" s="168" t="s">
        <v>1063</v>
      </c>
      <c r="E659" s="32">
        <v>4</v>
      </c>
    </row>
    <row r="660" spans="2:5" ht="12.75">
      <c r="B660" s="168" t="s">
        <v>1064</v>
      </c>
      <c r="C660" s="32">
        <v>8</v>
      </c>
      <c r="D660" s="31" t="s">
        <v>1065</v>
      </c>
      <c r="E660" s="32">
        <v>-8</v>
      </c>
    </row>
    <row r="661" spans="2:5" ht="12.75">
      <c r="B661" s="31" t="s">
        <v>870</v>
      </c>
      <c r="C661" s="32">
        <v>-4</v>
      </c>
      <c r="D661" s="168" t="s">
        <v>1063</v>
      </c>
      <c r="E661" s="32">
        <v>4</v>
      </c>
    </row>
    <row r="663" spans="2:5" ht="12.75">
      <c r="B663" s="168" t="s">
        <v>1072</v>
      </c>
      <c r="C663" s="32">
        <v>10</v>
      </c>
      <c r="D663" s="31" t="s">
        <v>1073</v>
      </c>
      <c r="E663" s="32">
        <v>-10</v>
      </c>
    </row>
    <row r="664" spans="2:5" ht="12.75">
      <c r="B664" s="168" t="s">
        <v>1076</v>
      </c>
      <c r="C664" s="32">
        <v>6</v>
      </c>
      <c r="D664" s="31" t="s">
        <v>1074</v>
      </c>
      <c r="E664" s="32">
        <v>-6</v>
      </c>
    </row>
    <row r="665" spans="2:5" ht="12.75">
      <c r="B665" s="31" t="s">
        <v>1077</v>
      </c>
      <c r="C665" s="32">
        <v>-2</v>
      </c>
      <c r="D665" s="168" t="s">
        <v>1072</v>
      </c>
      <c r="E665" s="32">
        <v>2</v>
      </c>
    </row>
    <row r="666" spans="2:5" ht="12.75">
      <c r="B666" s="168" t="s">
        <v>1075</v>
      </c>
      <c r="C666" s="32">
        <v>14</v>
      </c>
      <c r="D666" s="31" t="s">
        <v>1073</v>
      </c>
      <c r="E666" s="32">
        <v>-14</v>
      </c>
    </row>
    <row r="667" spans="2:5" ht="12.75">
      <c r="B667" s="31" t="s">
        <v>1075</v>
      </c>
      <c r="C667" s="32">
        <v>-6</v>
      </c>
      <c r="D667" s="168" t="s">
        <v>1073</v>
      </c>
      <c r="E667" s="32">
        <v>6</v>
      </c>
    </row>
    <row r="669" spans="2:5" ht="12.75">
      <c r="B669" s="168" t="s">
        <v>1081</v>
      </c>
      <c r="C669" s="32">
        <v>8</v>
      </c>
      <c r="D669" s="31" t="s">
        <v>1082</v>
      </c>
      <c r="E669" s="32">
        <v>-8</v>
      </c>
    </row>
    <row r="670" spans="2:5" ht="12.75">
      <c r="B670" s="168" t="s">
        <v>1082</v>
      </c>
      <c r="C670" s="32">
        <v>8</v>
      </c>
      <c r="D670" s="31" t="s">
        <v>1065</v>
      </c>
      <c r="E670" s="32">
        <v>-8</v>
      </c>
    </row>
    <row r="671" spans="2:5" ht="12.75">
      <c r="B671" s="168" t="s">
        <v>1065</v>
      </c>
      <c r="C671" s="32">
        <v>12</v>
      </c>
      <c r="D671" s="31" t="s">
        <v>1082</v>
      </c>
      <c r="E671" s="32">
        <v>-12</v>
      </c>
    </row>
    <row r="673" spans="2:5" ht="12.75">
      <c r="B673" s="31" t="s">
        <v>1113</v>
      </c>
      <c r="C673" s="32">
        <v>-8</v>
      </c>
      <c r="D673" s="168" t="s">
        <v>1014</v>
      </c>
      <c r="E673" s="32">
        <v>8</v>
      </c>
    </row>
    <row r="674" spans="2:5" ht="12.75">
      <c r="B674" s="31" t="s">
        <v>1114</v>
      </c>
      <c r="C674" s="32">
        <v>-4</v>
      </c>
      <c r="D674" s="168" t="s">
        <v>1116</v>
      </c>
      <c r="E674" s="32">
        <v>4</v>
      </c>
    </row>
    <row r="675" spans="2:5" ht="12.75">
      <c r="B675" s="31" t="s">
        <v>1115</v>
      </c>
      <c r="C675" s="32">
        <v>-2</v>
      </c>
      <c r="D675" s="168" t="s">
        <v>1113</v>
      </c>
      <c r="E675" s="32">
        <v>2</v>
      </c>
    </row>
    <row r="676" spans="2:5" ht="12.75">
      <c r="B676" s="168" t="s">
        <v>1116</v>
      </c>
      <c r="C676" s="32">
        <v>14</v>
      </c>
      <c r="D676" s="31" t="s">
        <v>1014</v>
      </c>
      <c r="E676" s="32">
        <v>-14</v>
      </c>
    </row>
    <row r="677" spans="2:5" ht="12.75">
      <c r="B677" s="168" t="s">
        <v>1014</v>
      </c>
      <c r="C677" s="32">
        <v>2</v>
      </c>
      <c r="D677" s="31" t="s">
        <v>1115</v>
      </c>
      <c r="E677" s="32">
        <v>-2</v>
      </c>
    </row>
    <row r="678" spans="2:5" ht="12.75">
      <c r="B678" s="168" t="s">
        <v>1113</v>
      </c>
      <c r="C678" s="32">
        <v>2</v>
      </c>
      <c r="D678" s="31" t="s">
        <v>1114</v>
      </c>
      <c r="E678" s="32">
        <v>-2</v>
      </c>
    </row>
    <row r="680" spans="2:5" ht="12.75">
      <c r="B680" s="168" t="s">
        <v>1121</v>
      </c>
      <c r="C680" s="32">
        <v>8</v>
      </c>
      <c r="D680" s="31" t="s">
        <v>1028</v>
      </c>
      <c r="E680" s="32">
        <v>-8</v>
      </c>
    </row>
    <row r="681" spans="2:5" ht="12.75">
      <c r="B681" s="31" t="s">
        <v>1122</v>
      </c>
      <c r="C681" s="32">
        <v>-2</v>
      </c>
      <c r="D681" s="168" t="s">
        <v>1028</v>
      </c>
      <c r="E681" s="32">
        <v>2</v>
      </c>
    </row>
    <row r="683" spans="2:5" ht="12.75">
      <c r="B683" s="31" t="s">
        <v>1130</v>
      </c>
      <c r="C683" s="32">
        <v>-8</v>
      </c>
      <c r="D683" s="168" t="s">
        <v>1131</v>
      </c>
      <c r="E683" s="32">
        <v>8</v>
      </c>
    </row>
    <row r="684" spans="2:5" ht="12.75">
      <c r="B684" s="31" t="s">
        <v>1134</v>
      </c>
      <c r="C684" s="32">
        <v>-6</v>
      </c>
      <c r="D684" s="168" t="s">
        <v>1133</v>
      </c>
      <c r="E684" s="32">
        <v>6</v>
      </c>
    </row>
    <row r="685" spans="2:5" ht="12.75">
      <c r="B685" s="168" t="s">
        <v>1130</v>
      </c>
      <c r="C685" s="32">
        <v>6</v>
      </c>
      <c r="D685" s="31" t="s">
        <v>1134</v>
      </c>
      <c r="E685" s="32">
        <v>-6</v>
      </c>
    </row>
    <row r="686" spans="2:5" ht="12.75">
      <c r="B686" s="168" t="s">
        <v>1133</v>
      </c>
      <c r="C686" s="32">
        <v>2</v>
      </c>
      <c r="D686" s="31" t="s">
        <v>1135</v>
      </c>
      <c r="E686" s="32">
        <v>-2</v>
      </c>
    </row>
    <row r="687" spans="2:5" ht="12.75">
      <c r="B687" s="31" t="s">
        <v>1132</v>
      </c>
      <c r="C687" s="32">
        <v>-2</v>
      </c>
      <c r="D687" s="168" t="s">
        <v>1131</v>
      </c>
      <c r="E687" s="32">
        <v>2</v>
      </c>
    </row>
    <row r="688" spans="2:5" ht="12.75">
      <c r="B688" s="31" t="s">
        <v>1132</v>
      </c>
      <c r="C688" s="32">
        <v>-2</v>
      </c>
      <c r="D688" s="168" t="s">
        <v>1131</v>
      </c>
      <c r="E688" s="32">
        <v>2</v>
      </c>
    </row>
    <row r="689" spans="2:5" ht="12.75">
      <c r="B689" s="168" t="s">
        <v>1130</v>
      </c>
      <c r="C689" s="32">
        <v>10</v>
      </c>
      <c r="D689" s="31" t="s">
        <v>1133</v>
      </c>
      <c r="E689" s="32">
        <v>-10</v>
      </c>
    </row>
    <row r="691" spans="2:5" ht="12.75">
      <c r="B691" s="31" t="s">
        <v>1141</v>
      </c>
      <c r="C691" s="32">
        <v>-12</v>
      </c>
      <c r="D691" s="168" t="s">
        <v>1142</v>
      </c>
      <c r="E691" s="32">
        <v>12</v>
      </c>
    </row>
    <row r="692" spans="2:5" ht="12.75">
      <c r="B692" s="168" t="s">
        <v>1143</v>
      </c>
      <c r="C692" s="32">
        <v>6</v>
      </c>
      <c r="D692" s="31" t="s">
        <v>993</v>
      </c>
      <c r="E692" s="32">
        <v>-6</v>
      </c>
    </row>
    <row r="693" spans="2:5" ht="12.75">
      <c r="B693" s="168" t="s">
        <v>1142</v>
      </c>
      <c r="C693" s="32">
        <v>2</v>
      </c>
      <c r="D693" s="31" t="s">
        <v>1144</v>
      </c>
      <c r="E693" s="32">
        <v>-2</v>
      </c>
    </row>
    <row r="695" spans="2:5" ht="12.75">
      <c r="B695" s="168" t="s">
        <v>1131</v>
      </c>
      <c r="C695" s="32">
        <v>4</v>
      </c>
      <c r="D695" s="31" t="s">
        <v>1151</v>
      </c>
      <c r="E695" s="32">
        <v>-4</v>
      </c>
    </row>
    <row r="696" spans="2:5" ht="12.75">
      <c r="B696" s="168" t="s">
        <v>1131</v>
      </c>
      <c r="C696" s="32">
        <v>2</v>
      </c>
      <c r="D696" s="31" t="s">
        <v>1150</v>
      </c>
      <c r="E696" s="32">
        <v>-2</v>
      </c>
    </row>
    <row r="697" spans="2:5" ht="12.75">
      <c r="B697" s="31" t="s">
        <v>1152</v>
      </c>
      <c r="C697" s="32">
        <v>-8</v>
      </c>
      <c r="D697" s="168" t="s">
        <v>1149</v>
      </c>
      <c r="E697" s="32">
        <v>8</v>
      </c>
    </row>
    <row r="698" spans="2:5" ht="12.75">
      <c r="B698" s="168" t="s">
        <v>1149</v>
      </c>
      <c r="C698" s="32">
        <v>6</v>
      </c>
      <c r="D698" s="31" t="s">
        <v>1151</v>
      </c>
      <c r="E698" s="32">
        <v>-6</v>
      </c>
    </row>
    <row r="700" spans="2:5" ht="12.75">
      <c r="B700" s="31" t="s">
        <v>1158</v>
      </c>
      <c r="C700" s="32">
        <v>-8</v>
      </c>
      <c r="D700" s="168" t="s">
        <v>1161</v>
      </c>
      <c r="E700" s="32">
        <v>8</v>
      </c>
    </row>
    <row r="701" spans="2:5" ht="12.75">
      <c r="B701" s="168" t="s">
        <v>1158</v>
      </c>
      <c r="C701" s="32">
        <v>14</v>
      </c>
      <c r="D701" s="31" t="s">
        <v>1162</v>
      </c>
      <c r="E701" s="32">
        <v>-14</v>
      </c>
    </row>
    <row r="702" spans="2:5" ht="12.75">
      <c r="B702" s="168" t="s">
        <v>1160</v>
      </c>
      <c r="C702" s="32">
        <v>14</v>
      </c>
      <c r="D702" s="31" t="s">
        <v>1158</v>
      </c>
      <c r="E702" s="32">
        <v>-14</v>
      </c>
    </row>
    <row r="703" spans="2:5" ht="12.75">
      <c r="B703" s="168" t="s">
        <v>1161</v>
      </c>
      <c r="C703" s="32">
        <v>4</v>
      </c>
      <c r="D703" s="31" t="s">
        <v>1159</v>
      </c>
      <c r="E703" s="32">
        <v>-4</v>
      </c>
    </row>
    <row r="705" spans="2:5" ht="12.75">
      <c r="B705" s="168" t="s">
        <v>1167</v>
      </c>
      <c r="C705" s="32">
        <v>8</v>
      </c>
      <c r="D705" s="31" t="s">
        <v>1169</v>
      </c>
      <c r="E705" s="32">
        <v>-8</v>
      </c>
    </row>
    <row r="706" spans="2:5" ht="12.75">
      <c r="B706" s="31" t="s">
        <v>1171</v>
      </c>
      <c r="C706" s="32">
        <v>-6</v>
      </c>
      <c r="D706" s="168" t="s">
        <v>1169</v>
      </c>
      <c r="E706" s="32">
        <v>6</v>
      </c>
    </row>
    <row r="707" spans="2:5" ht="12.75">
      <c r="B707" s="31" t="s">
        <v>1172</v>
      </c>
      <c r="C707" s="32">
        <v>-2</v>
      </c>
      <c r="D707" s="168" t="s">
        <v>1170</v>
      </c>
      <c r="E707" s="32">
        <v>2</v>
      </c>
    </row>
    <row r="708" spans="2:5" ht="12.75">
      <c r="B708" s="168" t="s">
        <v>1167</v>
      </c>
      <c r="C708" s="32">
        <v>2</v>
      </c>
      <c r="D708" s="31" t="s">
        <v>1168</v>
      </c>
      <c r="E708" s="32">
        <v>-2</v>
      </c>
    </row>
    <row r="710" spans="2:5" ht="12.75">
      <c r="B710" s="31" t="s">
        <v>1176</v>
      </c>
      <c r="C710" s="32">
        <v>-2</v>
      </c>
      <c r="D710" s="168" t="s">
        <v>1175</v>
      </c>
      <c r="E710" s="32">
        <v>2</v>
      </c>
    </row>
    <row r="711" spans="2:5" ht="12.75">
      <c r="B711" s="31" t="s">
        <v>990</v>
      </c>
      <c r="C711" s="32">
        <v>-6</v>
      </c>
      <c r="D711" s="168" t="s">
        <v>1176</v>
      </c>
      <c r="E711" s="32">
        <v>6</v>
      </c>
    </row>
    <row r="713" spans="2:5" ht="12.75">
      <c r="B713" s="168" t="s">
        <v>1181</v>
      </c>
      <c r="C713" s="32">
        <v>8</v>
      </c>
      <c r="D713" s="31" t="s">
        <v>1182</v>
      </c>
      <c r="E713" s="32">
        <v>-8</v>
      </c>
    </row>
    <row r="714" spans="2:5" ht="12.75">
      <c r="B714" s="31" t="s">
        <v>1184</v>
      </c>
      <c r="C714" s="32">
        <v>-2</v>
      </c>
      <c r="D714" s="168" t="s">
        <v>1181</v>
      </c>
      <c r="E714" s="32">
        <v>2</v>
      </c>
    </row>
    <row r="715" spans="2:5" ht="12.75">
      <c r="B715" s="31" t="s">
        <v>1184</v>
      </c>
      <c r="C715" s="32">
        <v>-4</v>
      </c>
      <c r="D715" s="168" t="s">
        <v>1182</v>
      </c>
      <c r="E715" s="32">
        <v>4</v>
      </c>
    </row>
    <row r="716" spans="2:5" ht="12.75">
      <c r="B716" s="31" t="s">
        <v>1185</v>
      </c>
      <c r="C716" s="32">
        <v>-10</v>
      </c>
      <c r="D716" s="168" t="s">
        <v>1183</v>
      </c>
      <c r="E716" s="32">
        <v>10</v>
      </c>
    </row>
    <row r="718" spans="2:5" ht="12.75">
      <c r="B718" s="31" t="s">
        <v>1190</v>
      </c>
      <c r="C718" s="32">
        <v>-10</v>
      </c>
      <c r="D718" s="168" t="s">
        <v>1191</v>
      </c>
      <c r="E718" s="32">
        <v>10</v>
      </c>
    </row>
    <row r="719" spans="2:5" ht="12.75">
      <c r="B719" s="168" t="s">
        <v>1191</v>
      </c>
      <c r="C719" s="32">
        <v>4</v>
      </c>
      <c r="D719" s="31" t="s">
        <v>1193</v>
      </c>
      <c r="E719" s="32">
        <v>-4</v>
      </c>
    </row>
    <row r="720" spans="2:5" ht="12.75">
      <c r="B720" s="168" t="s">
        <v>1190</v>
      </c>
      <c r="C720" s="32">
        <v>6</v>
      </c>
      <c r="D720" s="31" t="s">
        <v>1192</v>
      </c>
      <c r="E720" s="32">
        <v>-6</v>
      </c>
    </row>
    <row r="721" spans="2:5" ht="12.75">
      <c r="B721" s="168" t="s">
        <v>1192</v>
      </c>
      <c r="C721" s="32">
        <v>4</v>
      </c>
      <c r="D721" s="169" t="s">
        <v>1194</v>
      </c>
      <c r="E721" s="32">
        <v>-4</v>
      </c>
    </row>
    <row r="722" spans="2:5" ht="12.75">
      <c r="B722" s="168" t="s">
        <v>1190</v>
      </c>
      <c r="C722" s="32">
        <v>4</v>
      </c>
      <c r="D722" s="31" t="s">
        <v>1193</v>
      </c>
      <c r="E722" s="32">
        <v>-4</v>
      </c>
    </row>
    <row r="724" spans="2:5" ht="12.75">
      <c r="B724" s="168" t="s">
        <v>1199</v>
      </c>
      <c r="C724" s="32">
        <v>6</v>
      </c>
      <c r="D724" s="31" t="s">
        <v>1200</v>
      </c>
      <c r="E724" s="32">
        <v>-6</v>
      </c>
    </row>
    <row r="725" spans="2:5" ht="12.75">
      <c r="B725" s="168" t="s">
        <v>1199</v>
      </c>
      <c r="C725" s="32">
        <v>6</v>
      </c>
      <c r="D725" s="31" t="s">
        <v>1200</v>
      </c>
      <c r="E725" s="32">
        <v>-6</v>
      </c>
    </row>
    <row r="726" spans="2:5" ht="12.75">
      <c r="B726" s="168" t="s">
        <v>1199</v>
      </c>
      <c r="C726" s="32">
        <v>2</v>
      </c>
      <c r="D726" s="31" t="s">
        <v>1201</v>
      </c>
      <c r="E726" s="32">
        <v>-2</v>
      </c>
    </row>
    <row r="728" spans="2:7" ht="12.75">
      <c r="B728" s="168" t="s">
        <v>1202</v>
      </c>
      <c r="C728" s="32">
        <v>2</v>
      </c>
      <c r="D728" s="31" t="s">
        <v>1203</v>
      </c>
      <c r="E728" s="32">
        <v>-2</v>
      </c>
      <c r="F728" s="30" t="s">
        <v>1202</v>
      </c>
      <c r="G728" s="29">
        <v>10</v>
      </c>
    </row>
    <row r="729" spans="2:5" ht="12.75">
      <c r="B729" s="168" t="s">
        <v>1202</v>
      </c>
      <c r="C729" s="32">
        <v>6</v>
      </c>
      <c r="D729" s="31" t="s">
        <v>1204</v>
      </c>
      <c r="E729" s="32">
        <v>-6</v>
      </c>
    </row>
    <row r="730" spans="2:5" ht="12.75">
      <c r="B730" s="168" t="s">
        <v>1202</v>
      </c>
      <c r="C730" s="32">
        <v>6</v>
      </c>
      <c r="D730" s="31" t="s">
        <v>1205</v>
      </c>
      <c r="E730" s="32">
        <v>-6</v>
      </c>
    </row>
    <row r="731" spans="2:5" ht="12.75">
      <c r="B731" s="168" t="s">
        <v>1202</v>
      </c>
      <c r="C731" s="32">
        <v>2</v>
      </c>
      <c r="D731" s="31" t="s">
        <v>1206</v>
      </c>
      <c r="E731" s="32">
        <v>-2</v>
      </c>
    </row>
    <row r="732" spans="2:5" ht="12.75">
      <c r="B732" s="168" t="s">
        <v>1202</v>
      </c>
      <c r="C732" s="32">
        <v>6</v>
      </c>
      <c r="D732" s="31" t="s">
        <v>1207</v>
      </c>
      <c r="E732" s="32">
        <v>-6</v>
      </c>
    </row>
    <row r="733" spans="2:5" ht="12.75">
      <c r="B733" s="31" t="s">
        <v>1202</v>
      </c>
      <c r="C733" s="32">
        <v>-12</v>
      </c>
      <c r="D733" s="168" t="s">
        <v>1208</v>
      </c>
      <c r="E733" s="32">
        <v>12</v>
      </c>
    </row>
    <row r="734" spans="2:7" ht="12.75">
      <c r="B734" s="168" t="s">
        <v>1206</v>
      </c>
      <c r="C734" s="32">
        <v>16</v>
      </c>
      <c r="D734" s="31" t="s">
        <v>1208</v>
      </c>
      <c r="E734" s="32">
        <v>-16</v>
      </c>
      <c r="F734" s="30" t="s">
        <v>1206</v>
      </c>
      <c r="G734" s="29">
        <v>52</v>
      </c>
    </row>
    <row r="735" spans="2:5" ht="12.75">
      <c r="B735" s="168" t="s">
        <v>1206</v>
      </c>
      <c r="C735" s="32">
        <v>16</v>
      </c>
      <c r="D735" s="31" t="s">
        <v>1207</v>
      </c>
      <c r="E735" s="32">
        <v>-16</v>
      </c>
    </row>
    <row r="736" spans="2:5" ht="12.75">
      <c r="B736" s="168" t="s">
        <v>1206</v>
      </c>
      <c r="C736" s="32">
        <v>14</v>
      </c>
      <c r="D736" s="31" t="s">
        <v>1204</v>
      </c>
      <c r="E736" s="32">
        <v>-14</v>
      </c>
    </row>
    <row r="737" spans="2:5" ht="12.75">
      <c r="B737" s="168" t="s">
        <v>1206</v>
      </c>
      <c r="C737" s="32">
        <v>16</v>
      </c>
      <c r="D737" s="31" t="s">
        <v>1205</v>
      </c>
      <c r="E737" s="32">
        <v>-16</v>
      </c>
    </row>
    <row r="738" spans="2:5" ht="12.75">
      <c r="B738" s="31" t="s">
        <v>1206</v>
      </c>
      <c r="C738" s="32">
        <v>-8</v>
      </c>
      <c r="D738" s="168" t="s">
        <v>1209</v>
      </c>
      <c r="E738" s="32">
        <v>8</v>
      </c>
    </row>
    <row r="739" spans="2:7" ht="12.75">
      <c r="B739" s="168" t="s">
        <v>1208</v>
      </c>
      <c r="C739" s="32">
        <v>2</v>
      </c>
      <c r="D739" s="31" t="s">
        <v>1210</v>
      </c>
      <c r="E739" s="32">
        <v>-2</v>
      </c>
      <c r="F739" s="30" t="s">
        <v>1208</v>
      </c>
      <c r="G739" s="29">
        <v>-12</v>
      </c>
    </row>
    <row r="740" spans="2:5" ht="12.75">
      <c r="B740" s="31" t="s">
        <v>1208</v>
      </c>
      <c r="C740" s="32">
        <v>-16</v>
      </c>
      <c r="D740" s="168" t="s">
        <v>1209</v>
      </c>
      <c r="E740" s="32">
        <v>16</v>
      </c>
    </row>
    <row r="741" spans="2:5" ht="12.75">
      <c r="B741" s="168" t="s">
        <v>1208</v>
      </c>
      <c r="C741" s="32">
        <v>4</v>
      </c>
      <c r="D741" s="31" t="s">
        <v>1203</v>
      </c>
      <c r="E741" s="32">
        <v>-4</v>
      </c>
    </row>
    <row r="742" spans="2:5" ht="12.75">
      <c r="B742" s="168" t="s">
        <v>1208</v>
      </c>
      <c r="C742" s="32">
        <v>2</v>
      </c>
      <c r="D742" s="31" t="s">
        <v>1211</v>
      </c>
      <c r="E742" s="32">
        <v>-2</v>
      </c>
    </row>
    <row r="743" spans="2:7" ht="12.75">
      <c r="B743" s="168" t="s">
        <v>1209</v>
      </c>
      <c r="C743" s="32">
        <v>10</v>
      </c>
      <c r="D743" s="31" t="s">
        <v>1212</v>
      </c>
      <c r="E743" s="32">
        <v>-10</v>
      </c>
      <c r="F743" s="30" t="s">
        <v>1209</v>
      </c>
      <c r="G743" s="29">
        <v>28</v>
      </c>
    </row>
    <row r="744" spans="2:5" ht="12.75">
      <c r="B744" s="31" t="s">
        <v>1209</v>
      </c>
      <c r="C744" s="32">
        <v>-6</v>
      </c>
      <c r="D744" s="168" t="s">
        <v>1205</v>
      </c>
      <c r="E744" s="32">
        <v>6</v>
      </c>
    </row>
    <row r="745" spans="2:5" ht="12.75">
      <c r="B745" s="31" t="s">
        <v>1209</v>
      </c>
      <c r="C745" s="32">
        <v>-6</v>
      </c>
      <c r="D745" s="168" t="s">
        <v>1207</v>
      </c>
      <c r="E745" s="32">
        <v>6</v>
      </c>
    </row>
    <row r="746" spans="2:5" ht="12.75">
      <c r="B746" s="168" t="s">
        <v>1209</v>
      </c>
      <c r="C746" s="32">
        <v>6</v>
      </c>
      <c r="D746" s="31" t="s">
        <v>1213</v>
      </c>
      <c r="E746" s="32">
        <v>-6</v>
      </c>
    </row>
    <row r="747" spans="2:7" ht="12.75">
      <c r="B747" s="168" t="s">
        <v>1204</v>
      </c>
      <c r="C747" s="32">
        <v>4</v>
      </c>
      <c r="D747" s="31" t="s">
        <v>1213</v>
      </c>
      <c r="E747" s="32">
        <v>-4</v>
      </c>
      <c r="F747" s="30" t="s">
        <v>1204</v>
      </c>
      <c r="G747" s="29">
        <v>6</v>
      </c>
    </row>
    <row r="748" spans="2:5" ht="12.75">
      <c r="B748" s="168" t="s">
        <v>1204</v>
      </c>
      <c r="C748" s="32">
        <v>6</v>
      </c>
      <c r="D748" s="31" t="s">
        <v>1211</v>
      </c>
      <c r="E748" s="32">
        <v>-6</v>
      </c>
    </row>
    <row r="749" spans="2:5" ht="12.75">
      <c r="B749" s="168" t="s">
        <v>1204</v>
      </c>
      <c r="C749" s="32">
        <v>4</v>
      </c>
      <c r="D749" s="31" t="s">
        <v>1210</v>
      </c>
      <c r="E749" s="32">
        <v>-4</v>
      </c>
    </row>
    <row r="750" spans="2:5" ht="12.75">
      <c r="B750" s="168" t="s">
        <v>1204</v>
      </c>
      <c r="C750" s="32">
        <v>12</v>
      </c>
      <c r="D750" s="31" t="s">
        <v>1205</v>
      </c>
      <c r="E750" s="32">
        <v>-12</v>
      </c>
    </row>
    <row r="751" spans="2:7" ht="12.75">
      <c r="B751" s="168" t="s">
        <v>1207</v>
      </c>
      <c r="C751" s="32">
        <v>4</v>
      </c>
      <c r="D751" s="31" t="s">
        <v>1210</v>
      </c>
      <c r="E751" s="32">
        <v>-4</v>
      </c>
      <c r="F751" s="30" t="s">
        <v>1207</v>
      </c>
      <c r="G751" s="29">
        <v>-12</v>
      </c>
    </row>
    <row r="752" spans="2:5" ht="12.75">
      <c r="B752" s="31" t="s">
        <v>1207</v>
      </c>
      <c r="C752" s="32">
        <v>-4</v>
      </c>
      <c r="D752" s="31" t="s">
        <v>1203</v>
      </c>
      <c r="E752" s="32">
        <v>4</v>
      </c>
    </row>
    <row r="753" spans="2:5" ht="12.75">
      <c r="B753" s="168" t="s">
        <v>1207</v>
      </c>
      <c r="C753" s="32">
        <v>4</v>
      </c>
      <c r="D753" s="31" t="s">
        <v>1211</v>
      </c>
      <c r="E753" s="32">
        <v>-4</v>
      </c>
    </row>
    <row r="754" spans="2:7" ht="12.75">
      <c r="B754" s="168" t="s">
        <v>1203</v>
      </c>
      <c r="C754" s="32">
        <v>6</v>
      </c>
      <c r="D754" s="31" t="s">
        <v>1213</v>
      </c>
      <c r="E754" s="32">
        <v>-6</v>
      </c>
      <c r="F754" s="30" t="s">
        <v>1203</v>
      </c>
      <c r="G754" s="29">
        <v>22</v>
      </c>
    </row>
    <row r="755" spans="2:5" ht="12.75">
      <c r="B755" s="168" t="s">
        <v>1203</v>
      </c>
      <c r="C755" s="32">
        <v>10</v>
      </c>
      <c r="D755" s="31" t="s">
        <v>1212</v>
      </c>
      <c r="E755" s="32">
        <v>-10</v>
      </c>
    </row>
    <row r="756" spans="2:5" ht="12.75">
      <c r="B756" s="168" t="s">
        <v>1203</v>
      </c>
      <c r="C756" s="32">
        <v>8</v>
      </c>
      <c r="D756" s="31" t="s">
        <v>1210</v>
      </c>
      <c r="E756" s="32">
        <v>-8</v>
      </c>
    </row>
    <row r="757" spans="2:7" ht="12.75">
      <c r="B757" s="168" t="s">
        <v>1205</v>
      </c>
      <c r="C757" s="32">
        <v>4</v>
      </c>
      <c r="D757" s="31" t="s">
        <v>1211</v>
      </c>
      <c r="E757" s="32">
        <v>-4</v>
      </c>
      <c r="F757" s="30" t="s">
        <v>1205</v>
      </c>
      <c r="G757" s="29">
        <v>-18</v>
      </c>
    </row>
    <row r="758" spans="2:5" ht="12.75">
      <c r="B758" s="168" t="s">
        <v>1205</v>
      </c>
      <c r="C758" s="32">
        <v>6</v>
      </c>
      <c r="D758" s="31" t="s">
        <v>1212</v>
      </c>
      <c r="E758" s="32">
        <v>-6</v>
      </c>
    </row>
    <row r="759" spans="2:7" ht="12.75">
      <c r="B759" s="31" t="s">
        <v>1213</v>
      </c>
      <c r="C759" s="32">
        <v>-6</v>
      </c>
      <c r="D759" s="168" t="s">
        <v>1211</v>
      </c>
      <c r="E759" s="32">
        <v>6</v>
      </c>
      <c r="F759" s="30" t="s">
        <v>1213</v>
      </c>
      <c r="G759" s="29">
        <v>4</v>
      </c>
    </row>
    <row r="760" spans="2:5" ht="12.75">
      <c r="B760" s="168" t="s">
        <v>1213</v>
      </c>
      <c r="C760" s="32">
        <v>12</v>
      </c>
      <c r="D760" s="31" t="s">
        <v>1210</v>
      </c>
      <c r="E760" s="32">
        <v>-12</v>
      </c>
    </row>
    <row r="761" spans="2:5" ht="12.75">
      <c r="B761" s="168" t="s">
        <v>1213</v>
      </c>
      <c r="C761" s="32">
        <v>14</v>
      </c>
      <c r="D761" s="31" t="s">
        <v>1212</v>
      </c>
      <c r="E761" s="32">
        <v>-14</v>
      </c>
    </row>
    <row r="762" spans="2:7" ht="12.75">
      <c r="B762" s="168" t="s">
        <v>1212</v>
      </c>
      <c r="C762" s="32">
        <v>8</v>
      </c>
      <c r="D762" s="31" t="s">
        <v>1211</v>
      </c>
      <c r="E762" s="32">
        <v>-8</v>
      </c>
      <c r="F762" s="30" t="s">
        <v>1212</v>
      </c>
      <c r="G762" s="29">
        <v>-24</v>
      </c>
    </row>
    <row r="763" spans="2:7" ht="12.75">
      <c r="B763" s="168" t="s">
        <v>1212</v>
      </c>
      <c r="C763" s="32">
        <v>8</v>
      </c>
      <c r="D763" s="31" t="s">
        <v>1210</v>
      </c>
      <c r="E763" s="32">
        <v>-8</v>
      </c>
      <c r="F763" s="30" t="s">
        <v>1210</v>
      </c>
      <c r="G763" s="29">
        <v>-38</v>
      </c>
    </row>
    <row r="764" spans="6:7" ht="12.75">
      <c r="F764" s="30" t="s">
        <v>1211</v>
      </c>
      <c r="G764" s="29">
        <v>-18</v>
      </c>
    </row>
    <row r="766" spans="2:5" ht="12.75">
      <c r="B766" s="31" t="s">
        <v>1222</v>
      </c>
      <c r="C766" s="32">
        <v>-10</v>
      </c>
      <c r="D766" s="168" t="s">
        <v>1223</v>
      </c>
      <c r="E766" s="32">
        <v>10</v>
      </c>
    </row>
    <row r="767" spans="2:5" ht="12.75">
      <c r="B767" s="168" t="s">
        <v>1223</v>
      </c>
      <c r="C767" s="32">
        <v>10</v>
      </c>
      <c r="D767" s="31" t="s">
        <v>1222</v>
      </c>
      <c r="E767" s="32">
        <v>-10</v>
      </c>
    </row>
    <row r="768" spans="2:5" ht="12.75">
      <c r="B768" s="168" t="s">
        <v>1134</v>
      </c>
      <c r="C768" s="32">
        <v>12</v>
      </c>
      <c r="D768" s="31" t="s">
        <v>1224</v>
      </c>
      <c r="E768" s="32">
        <v>-12</v>
      </c>
    </row>
    <row r="769" spans="2:5" ht="12.75">
      <c r="B769" s="168" t="s">
        <v>1224</v>
      </c>
      <c r="C769" s="32">
        <v>8</v>
      </c>
      <c r="D769" s="31" t="s">
        <v>1134</v>
      </c>
      <c r="E769" s="32">
        <v>-8</v>
      </c>
    </row>
    <row r="770" spans="2:5" ht="12.75">
      <c r="B770" s="31" t="s">
        <v>1226</v>
      </c>
      <c r="C770" s="32">
        <v>-8</v>
      </c>
      <c r="D770" s="168" t="s">
        <v>1225</v>
      </c>
      <c r="E770" s="32">
        <v>8</v>
      </c>
    </row>
    <row r="771" spans="2:5" ht="12.75">
      <c r="B771" s="31" t="s">
        <v>1226</v>
      </c>
      <c r="C771" s="32">
        <v>-14</v>
      </c>
      <c r="D771" s="168" t="s">
        <v>1224</v>
      </c>
      <c r="E771" s="32">
        <v>14</v>
      </c>
    </row>
    <row r="772" spans="2:5" ht="12.75">
      <c r="B772" s="31" t="s">
        <v>1227</v>
      </c>
      <c r="C772" s="32">
        <v>-4</v>
      </c>
      <c r="D772" s="168" t="s">
        <v>1226</v>
      </c>
      <c r="E772" s="32">
        <v>4</v>
      </c>
    </row>
    <row r="774" spans="2:5" ht="12.75">
      <c r="B774" s="31" t="s">
        <v>1234</v>
      </c>
      <c r="C774" s="32">
        <v>-8</v>
      </c>
      <c r="D774" s="168" t="s">
        <v>1236</v>
      </c>
      <c r="E774" s="32">
        <v>8</v>
      </c>
    </row>
    <row r="775" spans="2:5" ht="12.75">
      <c r="B775" s="168" t="s">
        <v>1235</v>
      </c>
      <c r="C775" s="32">
        <v>14</v>
      </c>
      <c r="D775" s="31" t="s">
        <v>1236</v>
      </c>
      <c r="E775" s="32">
        <v>-14</v>
      </c>
    </row>
    <row r="776" spans="2:5" ht="12.75">
      <c r="B776" s="31" t="s">
        <v>1233</v>
      </c>
      <c r="C776" s="32">
        <v>-4</v>
      </c>
      <c r="D776" s="168" t="s">
        <v>1235</v>
      </c>
      <c r="E776" s="32">
        <v>4</v>
      </c>
    </row>
    <row r="777" spans="2:5" ht="12.75">
      <c r="B777" s="168" t="s">
        <v>1234</v>
      </c>
      <c r="C777" s="32">
        <v>8</v>
      </c>
      <c r="D777" s="31" t="s">
        <v>1235</v>
      </c>
      <c r="E777" s="32">
        <v>-8</v>
      </c>
    </row>
    <row r="778" spans="2:5" ht="12.75">
      <c r="B778" s="31" t="s">
        <v>1233</v>
      </c>
      <c r="C778" s="32">
        <v>-2</v>
      </c>
      <c r="D778" s="168" t="s">
        <v>1236</v>
      </c>
      <c r="E778" s="32">
        <v>2</v>
      </c>
    </row>
    <row r="780" spans="2:5" ht="12.75">
      <c r="B780" s="31" t="s">
        <v>1234</v>
      </c>
      <c r="C780" s="32">
        <v>-14</v>
      </c>
      <c r="D780" s="168" t="s">
        <v>1252</v>
      </c>
      <c r="E780" s="32">
        <v>14</v>
      </c>
    </row>
    <row r="781" spans="2:5" ht="12.75">
      <c r="B781" s="168" t="s">
        <v>1245</v>
      </c>
      <c r="C781" s="32">
        <v>12</v>
      </c>
      <c r="D781" s="31" t="s">
        <v>1234</v>
      </c>
      <c r="E781" s="32">
        <v>-12</v>
      </c>
    </row>
    <row r="782" spans="2:5" ht="12.75">
      <c r="B782" s="168" t="s">
        <v>1247</v>
      </c>
      <c r="C782" s="32">
        <v>6</v>
      </c>
      <c r="D782" s="31" t="s">
        <v>1246</v>
      </c>
      <c r="E782" s="32">
        <v>-6</v>
      </c>
    </row>
    <row r="783" spans="2:5" ht="12.75">
      <c r="B783" s="168" t="s">
        <v>1245</v>
      </c>
      <c r="C783" s="32">
        <v>2</v>
      </c>
      <c r="D783" s="31" t="s">
        <v>1246</v>
      </c>
      <c r="E783" s="32">
        <v>-2</v>
      </c>
    </row>
    <row r="784" spans="2:5" ht="12.75">
      <c r="B784" s="168" t="s">
        <v>1251</v>
      </c>
      <c r="C784" s="32">
        <v>6</v>
      </c>
      <c r="D784" s="31" t="s">
        <v>1250</v>
      </c>
      <c r="E784" s="32">
        <v>-6</v>
      </c>
    </row>
    <row r="785" spans="2:5" ht="12.75">
      <c r="B785" s="168" t="s">
        <v>1248</v>
      </c>
      <c r="C785" s="32">
        <v>2</v>
      </c>
      <c r="D785" s="31" t="s">
        <v>1251</v>
      </c>
      <c r="E785" s="32">
        <v>-2</v>
      </c>
    </row>
    <row r="786" spans="2:5" ht="12.75">
      <c r="B786" s="31" t="s">
        <v>1249</v>
      </c>
      <c r="C786" s="32">
        <v>-10</v>
      </c>
      <c r="D786" s="168" t="s">
        <v>1253</v>
      </c>
      <c r="E786" s="32">
        <v>10</v>
      </c>
    </row>
    <row r="788" spans="2:5" ht="12.75">
      <c r="B788" s="168" t="s">
        <v>1259</v>
      </c>
      <c r="C788" s="32">
        <v>2</v>
      </c>
      <c r="D788" s="31" t="s">
        <v>1262</v>
      </c>
      <c r="E788" s="32">
        <v>-2</v>
      </c>
    </row>
    <row r="789" spans="2:5" ht="12.75">
      <c r="B789" s="31" t="s">
        <v>1261</v>
      </c>
      <c r="C789" s="32">
        <v>-6</v>
      </c>
      <c r="D789" s="168" t="s">
        <v>1259</v>
      </c>
      <c r="E789" s="32">
        <v>6</v>
      </c>
    </row>
    <row r="790" spans="2:5" ht="12.75">
      <c r="B790" s="31" t="s">
        <v>1262</v>
      </c>
      <c r="C790" s="32">
        <v>-10</v>
      </c>
      <c r="D790" s="168" t="s">
        <v>1260</v>
      </c>
      <c r="E790" s="32">
        <v>10</v>
      </c>
    </row>
    <row r="791" spans="2:5" ht="12.75">
      <c r="B791" s="31" t="s">
        <v>1261</v>
      </c>
      <c r="C791" s="32">
        <v>-14</v>
      </c>
      <c r="D791" s="168" t="s">
        <v>1260</v>
      </c>
      <c r="E791" s="32">
        <v>14</v>
      </c>
    </row>
    <row r="792" spans="2:5" ht="12.75">
      <c r="B792" s="168" t="s">
        <v>1264</v>
      </c>
      <c r="C792" s="32">
        <v>4</v>
      </c>
      <c r="D792" s="31" t="s">
        <v>1263</v>
      </c>
      <c r="E792" s="32">
        <v>-4</v>
      </c>
    </row>
    <row r="794" spans="2:5" ht="12.75">
      <c r="B794" s="168" t="s">
        <v>1267</v>
      </c>
      <c r="C794" s="32">
        <v>18</v>
      </c>
      <c r="D794" s="31" t="s">
        <v>1268</v>
      </c>
      <c r="E794" s="32">
        <v>-18</v>
      </c>
    </row>
    <row r="795" spans="2:5" ht="12.75">
      <c r="B795" s="31" t="s">
        <v>1269</v>
      </c>
      <c r="C795" s="32">
        <v>-16</v>
      </c>
      <c r="D795" s="168" t="s">
        <v>1267</v>
      </c>
      <c r="E795" s="32">
        <v>16</v>
      </c>
    </row>
    <row r="797" spans="2:5" ht="12.75">
      <c r="B797" s="31" t="s">
        <v>1302</v>
      </c>
      <c r="C797" s="32">
        <v>-8</v>
      </c>
      <c r="D797" s="168" t="s">
        <v>1303</v>
      </c>
      <c r="E797" s="32">
        <v>8</v>
      </c>
    </row>
    <row r="798" spans="2:5" ht="12.75">
      <c r="B798" s="168" t="s">
        <v>1288</v>
      </c>
      <c r="C798" s="32">
        <v>6</v>
      </c>
      <c r="D798" s="31" t="s">
        <v>1290</v>
      </c>
      <c r="E798" s="32">
        <v>-6</v>
      </c>
    </row>
    <row r="799" spans="2:5" ht="12.75">
      <c r="B799" s="168" t="s">
        <v>1288</v>
      </c>
      <c r="C799" s="32">
        <v>10</v>
      </c>
      <c r="D799" s="31" t="s">
        <v>1302</v>
      </c>
      <c r="E799" s="32">
        <v>-10</v>
      </c>
    </row>
    <row r="800" spans="2:5" ht="12.75">
      <c r="B800" s="31" t="s">
        <v>1289</v>
      </c>
      <c r="C800" s="32">
        <v>-12</v>
      </c>
      <c r="D800" s="168" t="s">
        <v>1292</v>
      </c>
      <c r="E800" s="32">
        <v>12</v>
      </c>
    </row>
    <row r="802" spans="2:5" ht="12.75">
      <c r="B802" s="168" t="s">
        <v>1306</v>
      </c>
      <c r="C802" s="32">
        <v>6</v>
      </c>
      <c r="D802" s="31" t="s">
        <v>1304</v>
      </c>
      <c r="E802" s="32">
        <v>-6</v>
      </c>
    </row>
    <row r="803" spans="2:5" ht="12.75">
      <c r="B803" s="168" t="s">
        <v>1225</v>
      </c>
      <c r="C803" s="32">
        <v>6</v>
      </c>
      <c r="D803" s="31" t="s">
        <v>1305</v>
      </c>
      <c r="E803" s="32">
        <v>-6</v>
      </c>
    </row>
    <row r="804" spans="2:5" ht="12.75">
      <c r="B804" s="31" t="s">
        <v>1304</v>
      </c>
      <c r="C804" s="32">
        <v>-6</v>
      </c>
      <c r="D804" s="168" t="s">
        <v>1305</v>
      </c>
      <c r="E804" s="32">
        <v>6</v>
      </c>
    </row>
    <row r="805" spans="2:5" ht="12.75">
      <c r="B805" s="168" t="s">
        <v>1291</v>
      </c>
      <c r="C805" s="32">
        <v>10</v>
      </c>
      <c r="D805" s="31" t="s">
        <v>1306</v>
      </c>
      <c r="E805" s="32">
        <v>-10</v>
      </c>
    </row>
    <row r="806" spans="2:5" ht="12.75">
      <c r="B806" s="31" t="s">
        <v>1291</v>
      </c>
      <c r="C806" s="32">
        <v>-6</v>
      </c>
      <c r="D806" s="168" t="s">
        <v>1225</v>
      </c>
      <c r="E806" s="32">
        <v>6</v>
      </c>
    </row>
    <row r="807" spans="2:5" ht="12.75">
      <c r="B807" s="31" t="s">
        <v>1225</v>
      </c>
      <c r="C807" s="32">
        <v>-14</v>
      </c>
      <c r="D807" s="168" t="s">
        <v>1291</v>
      </c>
      <c r="E807" s="32">
        <v>14</v>
      </c>
    </row>
    <row r="809" spans="2:5" ht="12.75">
      <c r="B809" s="168" t="s">
        <v>983</v>
      </c>
      <c r="C809" s="32">
        <v>10</v>
      </c>
      <c r="D809" s="31" t="s">
        <v>1305</v>
      </c>
      <c r="E809" s="32">
        <v>-10</v>
      </c>
    </row>
    <row r="810" spans="2:5" ht="12.75">
      <c r="B810" s="168" t="s">
        <v>1307</v>
      </c>
      <c r="C810" s="32">
        <v>14</v>
      </c>
      <c r="D810" s="31" t="s">
        <v>1305</v>
      </c>
      <c r="E810" s="32">
        <v>-14</v>
      </c>
    </row>
    <row r="811" spans="2:5" ht="12.75">
      <c r="B811" s="168" t="s">
        <v>1305</v>
      </c>
      <c r="C811" s="32">
        <v>6</v>
      </c>
      <c r="D811" s="31" t="s">
        <v>1307</v>
      </c>
      <c r="E811" s="32">
        <v>-6</v>
      </c>
    </row>
    <row r="812" spans="2:5" ht="12.75">
      <c r="B812" s="31" t="s">
        <v>1297</v>
      </c>
      <c r="C812" s="32">
        <v>-2</v>
      </c>
      <c r="D812" s="168" t="s">
        <v>983</v>
      </c>
      <c r="E812" s="32">
        <v>2</v>
      </c>
    </row>
    <row r="813" ht="12.75">
      <c r="D813" s="169"/>
    </row>
    <row r="814" spans="2:5" ht="12.75">
      <c r="B814" s="31" t="s">
        <v>1308</v>
      </c>
      <c r="C814" s="32">
        <v>-14</v>
      </c>
      <c r="D814" s="168" t="s">
        <v>1310</v>
      </c>
      <c r="E814" s="32">
        <v>14</v>
      </c>
    </row>
    <row r="815" spans="2:5" ht="12.75">
      <c r="B815" s="168" t="s">
        <v>1309</v>
      </c>
      <c r="C815" s="32">
        <v>10</v>
      </c>
      <c r="D815" s="31" t="s">
        <v>1308</v>
      </c>
      <c r="E815" s="32">
        <v>-10</v>
      </c>
    </row>
    <row r="816" spans="2:5" ht="12.75">
      <c r="B816" s="168" t="s">
        <v>1309</v>
      </c>
      <c r="C816" s="32">
        <v>10</v>
      </c>
      <c r="D816" s="31" t="s">
        <v>1308</v>
      </c>
      <c r="E816" s="32">
        <v>-10</v>
      </c>
    </row>
    <row r="817" spans="2:5" ht="12.75">
      <c r="B817" s="168" t="s">
        <v>1310</v>
      </c>
      <c r="C817" s="32">
        <v>6</v>
      </c>
      <c r="D817" s="31" t="s">
        <v>1311</v>
      </c>
      <c r="E817" s="32">
        <v>-6</v>
      </c>
    </row>
    <row r="819" spans="2:5" ht="12.75">
      <c r="B819" s="31" t="s">
        <v>1325</v>
      </c>
      <c r="C819" s="32">
        <v>-6</v>
      </c>
      <c r="D819" s="168" t="s">
        <v>1326</v>
      </c>
      <c r="E819" s="32">
        <v>6</v>
      </c>
    </row>
    <row r="820" spans="2:5" ht="12.75">
      <c r="B820" s="168" t="s">
        <v>1321</v>
      </c>
      <c r="C820" s="32">
        <v>8</v>
      </c>
      <c r="D820" s="31" t="s">
        <v>1322</v>
      </c>
      <c r="E820" s="32">
        <v>-8</v>
      </c>
    </row>
    <row r="821" spans="2:5" ht="12.75">
      <c r="B821" s="168" t="s">
        <v>1321</v>
      </c>
      <c r="C821" s="32">
        <v>4</v>
      </c>
      <c r="D821" s="31" t="s">
        <v>1324</v>
      </c>
      <c r="E821" s="32">
        <v>-4</v>
      </c>
    </row>
    <row r="822" spans="2:5" ht="12.75">
      <c r="B822" s="168" t="s">
        <v>1321</v>
      </c>
      <c r="C822" s="32">
        <v>6</v>
      </c>
      <c r="D822" s="31" t="s">
        <v>1323</v>
      </c>
      <c r="E822" s="32">
        <v>-6</v>
      </c>
    </row>
    <row r="823" spans="2:5" ht="12.75">
      <c r="B823" s="168" t="s">
        <v>1322</v>
      </c>
      <c r="C823" s="32">
        <v>6</v>
      </c>
      <c r="D823" s="31" t="s">
        <v>1324</v>
      </c>
      <c r="E823" s="32">
        <v>-6</v>
      </c>
    </row>
    <row r="824" spans="2:5" ht="12.75">
      <c r="B824" s="168" t="s">
        <v>1323</v>
      </c>
      <c r="C824" s="32">
        <v>8</v>
      </c>
      <c r="D824" s="31" t="s">
        <v>1324</v>
      </c>
      <c r="E824" s="32">
        <v>-8</v>
      </c>
    </row>
    <row r="825" spans="2:5" ht="12.75">
      <c r="B825" s="168" t="s">
        <v>1323</v>
      </c>
      <c r="C825" s="32">
        <v>4</v>
      </c>
      <c r="D825" s="31" t="s">
        <v>1325</v>
      </c>
      <c r="E825" s="32">
        <v>-4</v>
      </c>
    </row>
    <row r="826" spans="2:5" ht="12.75">
      <c r="B826" s="31" t="s">
        <v>1323</v>
      </c>
      <c r="C826" s="32">
        <v>-8</v>
      </c>
      <c r="D826" s="168" t="s">
        <v>1322</v>
      </c>
      <c r="E826" s="32">
        <v>8</v>
      </c>
    </row>
    <row r="828" spans="2:5" ht="12.75">
      <c r="B828" s="31" t="s">
        <v>1332</v>
      </c>
      <c r="C828" s="32">
        <v>-2</v>
      </c>
      <c r="D828" s="168" t="s">
        <v>1333</v>
      </c>
      <c r="E828" s="32">
        <v>2</v>
      </c>
    </row>
    <row r="829" spans="2:5" ht="12.75">
      <c r="B829" s="31" t="s">
        <v>1336</v>
      </c>
      <c r="C829" s="32">
        <v>-6</v>
      </c>
      <c r="D829" s="168" t="s">
        <v>1269</v>
      </c>
      <c r="E829" s="32">
        <v>6</v>
      </c>
    </row>
    <row r="830" spans="2:5" ht="12.75">
      <c r="B830" s="31" t="s">
        <v>1337</v>
      </c>
      <c r="C830" s="32">
        <v>-2</v>
      </c>
      <c r="D830" s="168" t="s">
        <v>1334</v>
      </c>
      <c r="E830" s="32">
        <v>2</v>
      </c>
    </row>
    <row r="831" spans="2:5" ht="12.75">
      <c r="B831" s="168" t="s">
        <v>1335</v>
      </c>
      <c r="C831" s="32">
        <v>12</v>
      </c>
      <c r="D831" s="31" t="s">
        <v>1269</v>
      </c>
      <c r="E831" s="32">
        <v>-12</v>
      </c>
    </row>
    <row r="832" spans="2:5" ht="12.75">
      <c r="B832" s="168" t="s">
        <v>1336</v>
      </c>
      <c r="C832" s="32">
        <v>4</v>
      </c>
      <c r="D832" s="31" t="s">
        <v>1332</v>
      </c>
      <c r="E832" s="32">
        <v>-4</v>
      </c>
    </row>
    <row r="834" spans="2:5" ht="12.75">
      <c r="B834" s="168" t="s">
        <v>1344</v>
      </c>
      <c r="C834" s="32">
        <v>4</v>
      </c>
      <c r="D834" s="31" t="s">
        <v>1290</v>
      </c>
      <c r="E834" s="32">
        <v>-4</v>
      </c>
    </row>
    <row r="835" spans="2:5" ht="12.75">
      <c r="B835" s="31" t="s">
        <v>1343</v>
      </c>
      <c r="C835" s="32">
        <v>-2</v>
      </c>
      <c r="D835" s="168" t="s">
        <v>1322</v>
      </c>
      <c r="E835" s="32">
        <v>2</v>
      </c>
    </row>
    <row r="836" spans="2:5" ht="12.75">
      <c r="B836" s="168" t="s">
        <v>1322</v>
      </c>
      <c r="C836" s="32">
        <v>8</v>
      </c>
      <c r="D836" s="31" t="s">
        <v>1235</v>
      </c>
      <c r="E836" s="32">
        <v>-8</v>
      </c>
    </row>
    <row r="837" spans="2:5" ht="12.75">
      <c r="B837" s="168" t="s">
        <v>1235</v>
      </c>
      <c r="C837" s="32">
        <v>6</v>
      </c>
      <c r="D837" s="31" t="s">
        <v>1310</v>
      </c>
      <c r="E837" s="32">
        <v>-6</v>
      </c>
    </row>
    <row r="838" spans="2:5" ht="12.75">
      <c r="B838" s="168" t="s">
        <v>1310</v>
      </c>
      <c r="C838" s="32">
        <v>4</v>
      </c>
      <c r="D838" s="31" t="s">
        <v>1343</v>
      </c>
      <c r="E838" s="32">
        <v>-4</v>
      </c>
    </row>
    <row r="840" spans="2:5" ht="12.75">
      <c r="B840" s="168" t="s">
        <v>1350</v>
      </c>
      <c r="C840" s="32">
        <v>2</v>
      </c>
      <c r="D840" s="31" t="s">
        <v>1352</v>
      </c>
      <c r="E840" s="32">
        <v>-2</v>
      </c>
    </row>
    <row r="841" spans="2:5" ht="12.75">
      <c r="B841" s="168" t="s">
        <v>1350</v>
      </c>
      <c r="C841" s="32">
        <v>6</v>
      </c>
      <c r="D841" s="31" t="s">
        <v>1351</v>
      </c>
      <c r="E841" s="32">
        <v>-6</v>
      </c>
    </row>
    <row r="842" spans="2:5" ht="12.75">
      <c r="B842" s="168" t="s">
        <v>1351</v>
      </c>
      <c r="C842" s="32">
        <v>8</v>
      </c>
      <c r="D842" s="31" t="s">
        <v>1192</v>
      </c>
      <c r="E842" s="32">
        <v>-8</v>
      </c>
    </row>
    <row r="843" spans="2:5" ht="12.75">
      <c r="B843" s="168" t="s">
        <v>1192</v>
      </c>
      <c r="C843" s="32">
        <v>8</v>
      </c>
      <c r="D843" s="31" t="s">
        <v>1352</v>
      </c>
      <c r="E843" s="32">
        <v>-8</v>
      </c>
    </row>
    <row r="844" spans="2:5" ht="12.75">
      <c r="B844" s="168" t="s">
        <v>1353</v>
      </c>
      <c r="C844" s="32">
        <v>6</v>
      </c>
      <c r="D844" s="31" t="s">
        <v>1354</v>
      </c>
      <c r="E844" s="32">
        <v>-6</v>
      </c>
    </row>
    <row r="846" spans="2:5" ht="12.75">
      <c r="B846" s="31" t="s">
        <v>1361</v>
      </c>
      <c r="C846" s="32">
        <v>-2</v>
      </c>
      <c r="D846" s="168" t="s">
        <v>1359</v>
      </c>
      <c r="E846" s="32">
        <v>2</v>
      </c>
    </row>
    <row r="847" spans="2:5" ht="12.75">
      <c r="B847" s="31" t="s">
        <v>1363</v>
      </c>
      <c r="C847" s="32">
        <v>-4</v>
      </c>
      <c r="D847" s="168" t="s">
        <v>1362</v>
      </c>
      <c r="E847" s="32">
        <v>4</v>
      </c>
    </row>
    <row r="848" spans="2:5" ht="12.75">
      <c r="B848" s="31" t="s">
        <v>1364</v>
      </c>
      <c r="C848" s="32">
        <v>-4</v>
      </c>
      <c r="D848" s="168" t="s">
        <v>1365</v>
      </c>
      <c r="E848" s="32">
        <v>4</v>
      </c>
    </row>
    <row r="849" spans="2:5" ht="12.75">
      <c r="B849" s="168" t="s">
        <v>1366</v>
      </c>
      <c r="C849" s="32">
        <v>16</v>
      </c>
      <c r="D849" s="31" t="s">
        <v>1192</v>
      </c>
      <c r="E849" s="32">
        <v>-16</v>
      </c>
    </row>
    <row r="850" spans="2:5" ht="12.75">
      <c r="B850" s="31" t="s">
        <v>1367</v>
      </c>
      <c r="C850" s="32">
        <v>-6</v>
      </c>
      <c r="D850" s="168" t="s">
        <v>1368</v>
      </c>
      <c r="E850" s="32">
        <v>6</v>
      </c>
    </row>
    <row r="851" spans="2:5" ht="12.75">
      <c r="B851" s="31" t="s">
        <v>1369</v>
      </c>
      <c r="C851" s="32">
        <v>-6</v>
      </c>
      <c r="D851" s="168" t="s">
        <v>1370</v>
      </c>
      <c r="E851" s="32">
        <v>6</v>
      </c>
    </row>
    <row r="852" spans="2:5" ht="12.75">
      <c r="B852" s="31" t="s">
        <v>1202</v>
      </c>
      <c r="C852" s="32">
        <v>-18</v>
      </c>
      <c r="D852" s="168" t="s">
        <v>1206</v>
      </c>
      <c r="E852" s="32">
        <v>18</v>
      </c>
    </row>
    <row r="853" spans="2:5" ht="12.75">
      <c r="B853" s="31" t="s">
        <v>1208</v>
      </c>
      <c r="C853" s="32">
        <v>-16</v>
      </c>
      <c r="D853" s="168" t="s">
        <v>1203</v>
      </c>
      <c r="E853" s="32">
        <v>16</v>
      </c>
    </row>
    <row r="854" spans="2:5" ht="12.75">
      <c r="B854" s="31" t="s">
        <v>1205</v>
      </c>
      <c r="C854" s="32">
        <v>-16</v>
      </c>
      <c r="D854" s="168" t="s">
        <v>1358</v>
      </c>
      <c r="E854" s="32">
        <v>16</v>
      </c>
    </row>
    <row r="855" spans="2:5" ht="12.75">
      <c r="B855" s="31" t="s">
        <v>1371</v>
      </c>
      <c r="C855" s="32">
        <v>-6</v>
      </c>
      <c r="D855" s="168" t="s">
        <v>1355</v>
      </c>
      <c r="E855" s="32">
        <v>6</v>
      </c>
    </row>
    <row r="856" spans="2:5" ht="12.75">
      <c r="B856" s="31" t="s">
        <v>1204</v>
      </c>
      <c r="C856" s="32">
        <v>-14</v>
      </c>
      <c r="D856" s="168" t="s">
        <v>1357</v>
      </c>
      <c r="E856" s="32">
        <v>14</v>
      </c>
    </row>
    <row r="857" spans="2:5" ht="12.75">
      <c r="B857" s="168" t="s">
        <v>1211</v>
      </c>
      <c r="C857" s="32">
        <v>12</v>
      </c>
      <c r="D857" s="31" t="s">
        <v>1356</v>
      </c>
      <c r="E857" s="32">
        <v>-12</v>
      </c>
    </row>
    <row r="858" spans="2:5" ht="12.75">
      <c r="B858" s="168" t="s">
        <v>1206</v>
      </c>
      <c r="C858" s="32">
        <v>8</v>
      </c>
      <c r="D858" s="31" t="s">
        <v>1358</v>
      </c>
      <c r="E858" s="32">
        <v>-8</v>
      </c>
    </row>
    <row r="859" spans="2:5" ht="12.75">
      <c r="B859" s="31" t="s">
        <v>1203</v>
      </c>
      <c r="C859" s="32">
        <v>-2</v>
      </c>
      <c r="D859" s="168" t="s">
        <v>1359</v>
      </c>
      <c r="E859" s="32">
        <v>2</v>
      </c>
    </row>
    <row r="860" spans="2:5" ht="12.75">
      <c r="B860" s="31" t="s">
        <v>1364</v>
      </c>
      <c r="C860" s="32">
        <v>-4</v>
      </c>
      <c r="D860" s="168" t="s">
        <v>1362</v>
      </c>
      <c r="E860" s="32">
        <v>4</v>
      </c>
    </row>
    <row r="861" spans="2:5" ht="12.75">
      <c r="B861" s="168" t="s">
        <v>1205</v>
      </c>
      <c r="C861" s="32">
        <v>4</v>
      </c>
      <c r="D861" s="31" t="s">
        <v>1211</v>
      </c>
      <c r="E861" s="32">
        <v>-4</v>
      </c>
    </row>
    <row r="862" spans="2:5" ht="12.75">
      <c r="B862" s="168" t="s">
        <v>1361</v>
      </c>
      <c r="C862" s="32">
        <v>6</v>
      </c>
      <c r="D862" s="31" t="s">
        <v>1213</v>
      </c>
      <c r="E862" s="32">
        <v>-6</v>
      </c>
    </row>
    <row r="863" spans="2:5" ht="12.75">
      <c r="B863" s="168" t="s">
        <v>1204</v>
      </c>
      <c r="C863" s="32">
        <v>2</v>
      </c>
      <c r="D863" s="31" t="s">
        <v>1210</v>
      </c>
      <c r="E863" s="32">
        <v>-2</v>
      </c>
    </row>
    <row r="864" spans="2:5" ht="12.75">
      <c r="B864" s="168" t="s">
        <v>1208</v>
      </c>
      <c r="C864" s="32">
        <v>6</v>
      </c>
      <c r="D864" s="31" t="s">
        <v>1206</v>
      </c>
      <c r="E864" s="32">
        <v>-6</v>
      </c>
    </row>
    <row r="865" spans="2:5" ht="12.75">
      <c r="B865" s="31" t="s">
        <v>1202</v>
      </c>
      <c r="C865" s="32">
        <v>-14</v>
      </c>
      <c r="D865" s="168" t="s">
        <v>1365</v>
      </c>
      <c r="E865" s="32">
        <v>14</v>
      </c>
    </row>
    <row r="866" spans="2:5" ht="12.75">
      <c r="B866" s="168" t="s">
        <v>1203</v>
      </c>
      <c r="C866" s="32">
        <v>10</v>
      </c>
      <c r="D866" s="31" t="s">
        <v>1355</v>
      </c>
      <c r="E866" s="32">
        <v>-10</v>
      </c>
    </row>
    <row r="867" spans="2:5" ht="12.75">
      <c r="B867" s="168" t="s">
        <v>1366</v>
      </c>
      <c r="C867" s="32">
        <v>12</v>
      </c>
      <c r="D867" s="31" t="s">
        <v>1356</v>
      </c>
      <c r="E867" s="32">
        <v>-12</v>
      </c>
    </row>
    <row r="868" spans="2:5" ht="12.75">
      <c r="B868" s="31" t="s">
        <v>1369</v>
      </c>
      <c r="C868" s="32">
        <v>-2</v>
      </c>
      <c r="D868" s="168" t="s">
        <v>1192</v>
      </c>
      <c r="E868" s="32">
        <v>2</v>
      </c>
    </row>
    <row r="869" spans="2:5" ht="12.75">
      <c r="B869" s="31" t="s">
        <v>1371</v>
      </c>
      <c r="C869" s="32">
        <v>-6</v>
      </c>
      <c r="D869" s="168" t="s">
        <v>1357</v>
      </c>
      <c r="E869" s="32">
        <v>6</v>
      </c>
    </row>
    <row r="870" spans="2:5" ht="12.75">
      <c r="B870" s="31" t="s">
        <v>1205</v>
      </c>
      <c r="C870" s="32">
        <v>-8</v>
      </c>
      <c r="D870" s="168" t="s">
        <v>1362</v>
      </c>
      <c r="E870" s="32">
        <v>8</v>
      </c>
    </row>
    <row r="871" spans="2:5" ht="12.75">
      <c r="B871" s="168" t="s">
        <v>1206</v>
      </c>
      <c r="C871" s="32">
        <v>10</v>
      </c>
      <c r="D871" s="31" t="s">
        <v>1203</v>
      </c>
      <c r="E871" s="32">
        <v>-10</v>
      </c>
    </row>
    <row r="872" spans="2:5" ht="12.75">
      <c r="B872" s="31" t="s">
        <v>1366</v>
      </c>
      <c r="C872" s="32">
        <v>-2</v>
      </c>
      <c r="D872" s="168" t="s">
        <v>1359</v>
      </c>
      <c r="E872" s="32">
        <v>2</v>
      </c>
    </row>
    <row r="873" spans="2:5" ht="12.75">
      <c r="B873" s="31" t="s">
        <v>1361</v>
      </c>
      <c r="C873" s="32">
        <v>-6</v>
      </c>
      <c r="D873" s="168" t="s">
        <v>1192</v>
      </c>
      <c r="E873" s="32">
        <v>6</v>
      </c>
    </row>
    <row r="874" spans="2:5" ht="12.75">
      <c r="B874" s="168" t="s">
        <v>1211</v>
      </c>
      <c r="C874" s="32">
        <v>8</v>
      </c>
      <c r="D874" s="31" t="s">
        <v>1213</v>
      </c>
      <c r="E874" s="32">
        <v>-8</v>
      </c>
    </row>
    <row r="875" spans="2:5" ht="12.75">
      <c r="B875" s="168" t="s">
        <v>1363</v>
      </c>
      <c r="C875" s="32">
        <v>6</v>
      </c>
      <c r="D875" s="31" t="s">
        <v>1210</v>
      </c>
      <c r="E875" s="32">
        <v>-6</v>
      </c>
    </row>
    <row r="877" spans="2:5" ht="12.75">
      <c r="B877" s="31" t="s">
        <v>1381</v>
      </c>
      <c r="C877" s="32">
        <v>-8</v>
      </c>
      <c r="D877" s="168" t="s">
        <v>1384</v>
      </c>
      <c r="E877" s="32">
        <v>8</v>
      </c>
    </row>
    <row r="878" spans="2:5" ht="12.75">
      <c r="B878" s="168" t="s">
        <v>1248</v>
      </c>
      <c r="C878" s="32">
        <v>8</v>
      </c>
      <c r="D878" s="31" t="s">
        <v>1382</v>
      </c>
      <c r="E878" s="32">
        <v>-8</v>
      </c>
    </row>
    <row r="879" spans="2:5" ht="12.75">
      <c r="B879" s="168" t="s">
        <v>1382</v>
      </c>
      <c r="C879" s="32">
        <v>8</v>
      </c>
      <c r="D879" s="31" t="s">
        <v>1384</v>
      </c>
      <c r="E879" s="32">
        <v>-8</v>
      </c>
    </row>
    <row r="880" spans="2:5" ht="12.75">
      <c r="B880" s="31" t="s">
        <v>1382</v>
      </c>
      <c r="C880" s="32">
        <v>-14</v>
      </c>
      <c r="D880" s="168" t="s">
        <v>1381</v>
      </c>
      <c r="E880" s="32">
        <v>14</v>
      </c>
    </row>
    <row r="881" spans="2:5" ht="12.75">
      <c r="B881" s="31" t="s">
        <v>1383</v>
      </c>
      <c r="C881" s="32">
        <v>-2</v>
      </c>
      <c r="D881" s="168" t="s">
        <v>1384</v>
      </c>
      <c r="E881" s="32">
        <v>2</v>
      </c>
    </row>
    <row r="882" spans="2:5" ht="12.75">
      <c r="B882" s="168" t="s">
        <v>1381</v>
      </c>
      <c r="C882" s="32">
        <v>4</v>
      </c>
      <c r="D882" s="31" t="s">
        <v>1383</v>
      </c>
      <c r="E882" s="32">
        <v>-4</v>
      </c>
    </row>
    <row r="884" spans="2:5" ht="12.75">
      <c r="B884" s="31" t="s">
        <v>1393</v>
      </c>
      <c r="C884" s="32">
        <v>-2</v>
      </c>
      <c r="D884" s="168" t="s">
        <v>1392</v>
      </c>
      <c r="E884" s="32">
        <v>2</v>
      </c>
    </row>
    <row r="885" spans="2:5" ht="12.75">
      <c r="B885" s="31" t="s">
        <v>1393</v>
      </c>
      <c r="C885" s="32">
        <v>-2</v>
      </c>
      <c r="D885" s="168" t="s">
        <v>1390</v>
      </c>
      <c r="E885" s="32">
        <v>2</v>
      </c>
    </row>
    <row r="886" spans="2:5" ht="12.75">
      <c r="B886" s="31" t="s">
        <v>1392</v>
      </c>
      <c r="C886" s="32">
        <v>-8</v>
      </c>
      <c r="D886" s="168" t="s">
        <v>1390</v>
      </c>
      <c r="E886" s="32">
        <v>8</v>
      </c>
    </row>
    <row r="887" spans="2:5" ht="12.75">
      <c r="B887" s="168" t="s">
        <v>1391</v>
      </c>
      <c r="C887" s="32">
        <v>12</v>
      </c>
      <c r="D887" s="31" t="s">
        <v>1392</v>
      </c>
      <c r="E887" s="32">
        <v>-12</v>
      </c>
    </row>
    <row r="888" spans="2:5" ht="12.75">
      <c r="B888" s="168" t="s">
        <v>1394</v>
      </c>
      <c r="C888" s="32">
        <v>4</v>
      </c>
      <c r="D888" s="31" t="s">
        <v>1391</v>
      </c>
      <c r="E888" s="32">
        <v>-4</v>
      </c>
    </row>
    <row r="890" spans="2:5" ht="12.75">
      <c r="B890" s="168" t="s">
        <v>1405</v>
      </c>
      <c r="C890" s="32">
        <v>6</v>
      </c>
      <c r="D890" s="31" t="s">
        <v>1408</v>
      </c>
      <c r="E890" s="32">
        <v>-6</v>
      </c>
    </row>
    <row r="891" spans="2:5" ht="12.75">
      <c r="B891" s="168" t="s">
        <v>1405</v>
      </c>
      <c r="C891" s="32">
        <v>10</v>
      </c>
      <c r="D891" s="31" t="s">
        <v>1406</v>
      </c>
      <c r="E891" s="32">
        <v>-10</v>
      </c>
    </row>
    <row r="892" spans="2:5" ht="12.75">
      <c r="B892" s="31" t="s">
        <v>1410</v>
      </c>
      <c r="C892" s="32">
        <v>-2</v>
      </c>
      <c r="D892" s="168" t="s">
        <v>1407</v>
      </c>
      <c r="E892" s="32">
        <v>2</v>
      </c>
    </row>
    <row r="893" spans="2:5" ht="12.75">
      <c r="B893" s="31" t="s">
        <v>1406</v>
      </c>
      <c r="C893" s="32">
        <v>-6</v>
      </c>
      <c r="D893" s="168" t="s">
        <v>1407</v>
      </c>
      <c r="E893" s="32">
        <v>6</v>
      </c>
    </row>
    <row r="894" spans="2:5" ht="12.75">
      <c r="B894" s="31" t="s">
        <v>1406</v>
      </c>
      <c r="C894" s="32">
        <v>-4</v>
      </c>
      <c r="D894" s="168" t="s">
        <v>1404</v>
      </c>
      <c r="E894" s="32">
        <v>4</v>
      </c>
    </row>
    <row r="895" spans="2:5" ht="12.75">
      <c r="B895" s="168" t="s">
        <v>1404</v>
      </c>
      <c r="C895" s="32">
        <v>4</v>
      </c>
      <c r="D895" s="31" t="s">
        <v>1412</v>
      </c>
      <c r="E895" s="32">
        <v>-4</v>
      </c>
    </row>
    <row r="896" spans="2:5" ht="12.75">
      <c r="B896" s="31" t="s">
        <v>1413</v>
      </c>
      <c r="C896" s="32">
        <v>-6</v>
      </c>
      <c r="D896" s="168" t="s">
        <v>1408</v>
      </c>
      <c r="E896" s="32">
        <v>6</v>
      </c>
    </row>
    <row r="897" spans="2:5" ht="12.75">
      <c r="B897" s="168" t="s">
        <v>1409</v>
      </c>
      <c r="C897" s="32">
        <v>4</v>
      </c>
      <c r="D897" s="31" t="s">
        <v>1413</v>
      </c>
      <c r="E897" s="32">
        <v>-4</v>
      </c>
    </row>
    <row r="898" spans="2:5" ht="12.75">
      <c r="B898" s="31" t="s">
        <v>1409</v>
      </c>
      <c r="C898" s="32">
        <v>-6</v>
      </c>
      <c r="D898" s="168" t="s">
        <v>1405</v>
      </c>
      <c r="E898" s="32">
        <v>6</v>
      </c>
    </row>
    <row r="899" spans="2:5" ht="12.75">
      <c r="B899" s="168" t="s">
        <v>1412</v>
      </c>
      <c r="C899" s="32">
        <v>4</v>
      </c>
      <c r="D899" s="31" t="s">
        <v>1410</v>
      </c>
      <c r="E899" s="32">
        <v>-4</v>
      </c>
    </row>
    <row r="900" spans="2:5" ht="12.75">
      <c r="B900" s="31" t="s">
        <v>1408</v>
      </c>
      <c r="C900" s="32">
        <v>-6</v>
      </c>
      <c r="D900" s="168" t="s">
        <v>1412</v>
      </c>
      <c r="E900" s="32">
        <v>6</v>
      </c>
    </row>
    <row r="902" spans="2:5" ht="12.75">
      <c r="B902" s="168" t="s">
        <v>1422</v>
      </c>
      <c r="C902" s="32">
        <v>2</v>
      </c>
      <c r="D902" s="31" t="s">
        <v>1423</v>
      </c>
      <c r="E902" s="32">
        <v>-2</v>
      </c>
    </row>
    <row r="903" spans="2:5" ht="12.75">
      <c r="B903" s="31" t="s">
        <v>1425</v>
      </c>
      <c r="C903" s="32">
        <v>-4</v>
      </c>
      <c r="D903" s="168" t="s">
        <v>1422</v>
      </c>
      <c r="E903" s="32">
        <v>4</v>
      </c>
    </row>
    <row r="904" spans="2:5" ht="12.75">
      <c r="B904" s="31" t="s">
        <v>1425</v>
      </c>
      <c r="C904" s="32">
        <v>-8</v>
      </c>
      <c r="D904" s="168" t="s">
        <v>1424</v>
      </c>
      <c r="E904" s="32">
        <v>8</v>
      </c>
    </row>
    <row r="905" spans="2:5" ht="12.75">
      <c r="B905" s="168" t="s">
        <v>1337</v>
      </c>
      <c r="C905" s="32">
        <v>10</v>
      </c>
      <c r="D905" s="31" t="s">
        <v>1426</v>
      </c>
      <c r="E905" s="32">
        <v>-10</v>
      </c>
    </row>
    <row r="906" spans="2:5" ht="12.75">
      <c r="B906" s="168" t="s">
        <v>1424</v>
      </c>
      <c r="C906" s="32">
        <v>2</v>
      </c>
      <c r="D906" s="31" t="s">
        <v>1423</v>
      </c>
      <c r="E906" s="32">
        <v>-2</v>
      </c>
    </row>
    <row r="908" spans="2:5" ht="12.75">
      <c r="B908" s="168" t="s">
        <v>1161</v>
      </c>
      <c r="C908" s="32">
        <v>2</v>
      </c>
      <c r="D908" s="31" t="s">
        <v>1431</v>
      </c>
      <c r="E908" s="32">
        <v>-2</v>
      </c>
    </row>
    <row r="909" spans="2:5" ht="12.75">
      <c r="B909" s="168" t="s">
        <v>1161</v>
      </c>
      <c r="C909" s="32">
        <v>8</v>
      </c>
      <c r="D909" s="31" t="s">
        <v>1430</v>
      </c>
      <c r="E909" s="32">
        <v>-8</v>
      </c>
    </row>
    <row r="910" spans="2:5" ht="12.75">
      <c r="B910" s="168" t="s">
        <v>1359</v>
      </c>
      <c r="C910" s="32">
        <v>4</v>
      </c>
      <c r="D910" s="31" t="s">
        <v>1430</v>
      </c>
      <c r="E910" s="32">
        <v>-4</v>
      </c>
    </row>
    <row r="912" spans="2:5" ht="12.75">
      <c r="B912" s="31" t="s">
        <v>1436</v>
      </c>
      <c r="C912" s="32">
        <v>-4</v>
      </c>
      <c r="D912" s="168" t="s">
        <v>1435</v>
      </c>
      <c r="E912" s="32">
        <v>4</v>
      </c>
    </row>
    <row r="913" spans="2:5" ht="12.75">
      <c r="B913" s="31" t="s">
        <v>1436</v>
      </c>
      <c r="C913" s="32">
        <v>-16</v>
      </c>
      <c r="D913" s="168" t="s">
        <v>1201</v>
      </c>
      <c r="E913" s="32">
        <v>16</v>
      </c>
    </row>
    <row r="914" spans="2:5" ht="12.75">
      <c r="B914" s="168" t="s">
        <v>1435</v>
      </c>
      <c r="C914" s="32">
        <v>2</v>
      </c>
      <c r="D914" s="31" t="s">
        <v>1437</v>
      </c>
      <c r="E914" s="32">
        <v>-2</v>
      </c>
    </row>
    <row r="915" spans="2:5" ht="12.75">
      <c r="B915" s="31" t="s">
        <v>1437</v>
      </c>
      <c r="C915" s="32">
        <v>-2</v>
      </c>
      <c r="D915" s="168" t="s">
        <v>1436</v>
      </c>
      <c r="E915" s="32">
        <v>2</v>
      </c>
    </row>
    <row r="917" spans="2:5" ht="12.75">
      <c r="B917" s="31" t="s">
        <v>1442</v>
      </c>
      <c r="C917" s="32">
        <v>-12</v>
      </c>
      <c r="D917" s="168" t="s">
        <v>1443</v>
      </c>
      <c r="E917" s="32">
        <v>12</v>
      </c>
    </row>
    <row r="918" spans="2:5" ht="12.75">
      <c r="B918" s="31" t="s">
        <v>1444</v>
      </c>
      <c r="C918" s="32">
        <v>-2</v>
      </c>
      <c r="D918" s="168" t="s">
        <v>1442</v>
      </c>
      <c r="E918" s="32">
        <v>2</v>
      </c>
    </row>
    <row r="920" spans="2:5" ht="12.75">
      <c r="B920" s="168" t="s">
        <v>1449</v>
      </c>
      <c r="C920" s="32">
        <v>2</v>
      </c>
      <c r="D920" s="31" t="s">
        <v>1452</v>
      </c>
      <c r="E920" s="32">
        <v>-2</v>
      </c>
    </row>
    <row r="921" spans="2:5" ht="12.75">
      <c r="B921" s="168" t="s">
        <v>1450</v>
      </c>
      <c r="C921" s="32">
        <v>6</v>
      </c>
      <c r="D921" s="31" t="s">
        <v>1451</v>
      </c>
      <c r="E921" s="32">
        <v>-6</v>
      </c>
    </row>
    <row r="922" spans="2:5" ht="12.75">
      <c r="B922" s="31" t="s">
        <v>1425</v>
      </c>
      <c r="C922" s="32">
        <v>-6</v>
      </c>
      <c r="D922" s="168" t="s">
        <v>1450</v>
      </c>
      <c r="E922" s="32">
        <v>6</v>
      </c>
    </row>
    <row r="923" spans="2:5" ht="12.75">
      <c r="B923" s="168" t="s">
        <v>1451</v>
      </c>
      <c r="C923" s="32">
        <v>8</v>
      </c>
      <c r="D923" s="31" t="s">
        <v>1425</v>
      </c>
      <c r="E923" s="32">
        <v>-8</v>
      </c>
    </row>
    <row r="925" spans="2:5" ht="12.75">
      <c r="B925" s="31" t="s">
        <v>1458</v>
      </c>
      <c r="C925" s="32">
        <v>-2</v>
      </c>
      <c r="D925" s="168" t="s">
        <v>1181</v>
      </c>
      <c r="E925" s="32">
        <v>2</v>
      </c>
    </row>
    <row r="926" spans="2:5" ht="12.75">
      <c r="B926" s="31" t="s">
        <v>1459</v>
      </c>
      <c r="C926" s="32">
        <v>-4</v>
      </c>
      <c r="D926" s="168" t="s">
        <v>1181</v>
      </c>
      <c r="E926" s="32">
        <v>4</v>
      </c>
    </row>
    <row r="927" spans="2:5" ht="12.75">
      <c r="B927" s="168" t="s">
        <v>1461</v>
      </c>
      <c r="C927" s="32">
        <v>2</v>
      </c>
      <c r="D927" s="31" t="s">
        <v>1459</v>
      </c>
      <c r="E927" s="32">
        <v>-2</v>
      </c>
    </row>
    <row r="928" spans="2:5" ht="12.75">
      <c r="B928" s="31" t="s">
        <v>1459</v>
      </c>
      <c r="C928" s="32">
        <v>-8</v>
      </c>
      <c r="D928" s="168" t="s">
        <v>1460</v>
      </c>
      <c r="E928" s="32">
        <v>8</v>
      </c>
    </row>
    <row r="929" spans="2:5" ht="12.75">
      <c r="B929" s="168" t="s">
        <v>1461</v>
      </c>
      <c r="C929" s="32">
        <v>4</v>
      </c>
      <c r="D929" s="31" t="s">
        <v>1460</v>
      </c>
      <c r="E929" s="32">
        <v>-4</v>
      </c>
    </row>
    <row r="931" spans="2:5" ht="12.75">
      <c r="B931" s="168" t="s">
        <v>1466</v>
      </c>
      <c r="C931" s="32">
        <v>2</v>
      </c>
      <c r="D931" s="31" t="s">
        <v>1227</v>
      </c>
      <c r="E931" s="32">
        <v>-2</v>
      </c>
    </row>
    <row r="932" spans="2:5" ht="12.75">
      <c r="B932" s="31" t="s">
        <v>1227</v>
      </c>
      <c r="C932" s="32">
        <v>-8</v>
      </c>
      <c r="D932" s="168" t="s">
        <v>1467</v>
      </c>
      <c r="E932" s="32">
        <v>8</v>
      </c>
    </row>
    <row r="933" spans="2:5" ht="12.75">
      <c r="B933" s="31" t="s">
        <v>1467</v>
      </c>
      <c r="C933" s="32">
        <v>-6</v>
      </c>
      <c r="D933" s="168" t="s">
        <v>1468</v>
      </c>
      <c r="E933" s="32">
        <v>6</v>
      </c>
    </row>
    <row r="934" spans="2:5" ht="12.75">
      <c r="B934" s="31" t="s">
        <v>1468</v>
      </c>
      <c r="C934" s="32">
        <v>-16</v>
      </c>
      <c r="D934" s="168" t="s">
        <v>1227</v>
      </c>
      <c r="E934" s="32">
        <v>16</v>
      </c>
    </row>
    <row r="936" spans="2:5" ht="12.75">
      <c r="B936" s="31" t="s">
        <v>1475</v>
      </c>
      <c r="C936" s="32">
        <v>-6</v>
      </c>
      <c r="D936" s="168" t="s">
        <v>1474</v>
      </c>
      <c r="E936" s="32">
        <v>6</v>
      </c>
    </row>
    <row r="937" spans="2:5" ht="12.75">
      <c r="B937" s="168" t="s">
        <v>1405</v>
      </c>
      <c r="C937" s="32">
        <v>2</v>
      </c>
      <c r="D937" s="31" t="s">
        <v>1476</v>
      </c>
      <c r="E937" s="32">
        <v>-2</v>
      </c>
    </row>
    <row r="938" spans="2:5" ht="12.75">
      <c r="B938" s="31" t="s">
        <v>1476</v>
      </c>
      <c r="C938" s="32">
        <v>-2</v>
      </c>
      <c r="D938" s="168" t="s">
        <v>1475</v>
      </c>
      <c r="E938" s="32">
        <v>2</v>
      </c>
    </row>
    <row r="939" spans="2:5" ht="12.75">
      <c r="B939" s="168" t="s">
        <v>1405</v>
      </c>
      <c r="C939" s="32">
        <v>14</v>
      </c>
      <c r="D939" s="31" t="s">
        <v>1475</v>
      </c>
      <c r="E939" s="32">
        <v>-14</v>
      </c>
    </row>
    <row r="940" spans="2:5" ht="12.75">
      <c r="B940" s="168" t="s">
        <v>1405</v>
      </c>
      <c r="C940" s="32">
        <v>14</v>
      </c>
      <c r="D940" s="31" t="s">
        <v>1475</v>
      </c>
      <c r="E940" s="32">
        <v>-14</v>
      </c>
    </row>
    <row r="942" spans="2:5" ht="12.75">
      <c r="B942" s="31" t="s">
        <v>1483</v>
      </c>
      <c r="C942" s="32">
        <v>-16</v>
      </c>
      <c r="D942" s="168" t="s">
        <v>1484</v>
      </c>
      <c r="E942" s="32">
        <v>16</v>
      </c>
    </row>
    <row r="943" spans="2:5" ht="12.75">
      <c r="B943" s="31" t="s">
        <v>1482</v>
      </c>
      <c r="C943" s="32">
        <v>-2</v>
      </c>
      <c r="D943" s="168" t="s">
        <v>1484</v>
      </c>
      <c r="E943" s="32">
        <v>2</v>
      </c>
    </row>
    <row r="944" spans="2:5" ht="12.75">
      <c r="B944" s="31" t="s">
        <v>1482</v>
      </c>
      <c r="C944" s="32">
        <v>-2</v>
      </c>
      <c r="D944" s="168" t="s">
        <v>1149</v>
      </c>
      <c r="E944" s="32">
        <v>2</v>
      </c>
    </row>
    <row r="945" spans="2:5" ht="12.75">
      <c r="B945" s="31" t="s">
        <v>1482</v>
      </c>
      <c r="C945" s="32">
        <v>-2</v>
      </c>
      <c r="D945" s="168" t="s">
        <v>1483</v>
      </c>
      <c r="E945" s="32">
        <v>2</v>
      </c>
    </row>
    <row r="946" spans="2:5" ht="12.75">
      <c r="B946" s="168" t="s">
        <v>1149</v>
      </c>
      <c r="C946" s="32">
        <v>8</v>
      </c>
      <c r="D946" s="31" t="s">
        <v>1484</v>
      </c>
      <c r="E946" s="32">
        <v>-8</v>
      </c>
    </row>
    <row r="948" spans="2:5" ht="12.75">
      <c r="B948" s="31" t="s">
        <v>1461</v>
      </c>
      <c r="C948" s="32">
        <v>-14</v>
      </c>
      <c r="D948" s="168" t="s">
        <v>1382</v>
      </c>
      <c r="E948" s="32">
        <v>14</v>
      </c>
    </row>
    <row r="949" spans="2:5" ht="12.75">
      <c r="B949" s="31" t="s">
        <v>1382</v>
      </c>
      <c r="C949" s="32">
        <v>-14</v>
      </c>
      <c r="D949" s="168" t="s">
        <v>1310</v>
      </c>
      <c r="E949" s="32">
        <v>14</v>
      </c>
    </row>
    <row r="951" spans="2:5" ht="12.75">
      <c r="B951" s="168" t="s">
        <v>1495</v>
      </c>
      <c r="C951" s="32">
        <v>6</v>
      </c>
      <c r="D951" s="31" t="s">
        <v>1382</v>
      </c>
      <c r="E951" s="32">
        <v>-6</v>
      </c>
    </row>
    <row r="952" spans="2:5" ht="12.75">
      <c r="B952" s="31" t="s">
        <v>1494</v>
      </c>
      <c r="C952" s="32">
        <v>-2</v>
      </c>
      <c r="D952" s="168" t="s">
        <v>1382</v>
      </c>
      <c r="E952" s="32">
        <v>2</v>
      </c>
    </row>
    <row r="953" spans="2:5" ht="12.75">
      <c r="B953" s="31" t="s">
        <v>1182</v>
      </c>
      <c r="C953" s="32">
        <v>-8</v>
      </c>
      <c r="D953" s="168" t="s">
        <v>1382</v>
      </c>
      <c r="E953" s="32">
        <v>8</v>
      </c>
    </row>
    <row r="954" spans="2:5" ht="12.75">
      <c r="B954" s="31" t="s">
        <v>1182</v>
      </c>
      <c r="C954" s="32">
        <v>-12</v>
      </c>
      <c r="D954" s="168" t="s">
        <v>1493</v>
      </c>
      <c r="E954" s="32">
        <v>12</v>
      </c>
    </row>
    <row r="955" spans="2:5" ht="12.75">
      <c r="B955" s="168" t="s">
        <v>1493</v>
      </c>
      <c r="C955" s="32">
        <v>12</v>
      </c>
      <c r="D955" s="31" t="s">
        <v>1182</v>
      </c>
      <c r="E955" s="32">
        <v>-12</v>
      </c>
    </row>
    <row r="956" spans="2:5" ht="12.75">
      <c r="B956" s="168" t="s">
        <v>1493</v>
      </c>
      <c r="C956" s="32">
        <v>4</v>
      </c>
      <c r="D956" s="31" t="s">
        <v>1494</v>
      </c>
      <c r="E956" s="32">
        <v>-4</v>
      </c>
    </row>
    <row r="958" spans="2:5" ht="12.75">
      <c r="B958" s="31" t="s">
        <v>1503</v>
      </c>
      <c r="C958" s="32">
        <v>-4</v>
      </c>
      <c r="D958" s="168" t="s">
        <v>1435</v>
      </c>
      <c r="E958" s="32">
        <v>4</v>
      </c>
    </row>
    <row r="959" spans="2:5" ht="12.75">
      <c r="B959" s="168" t="s">
        <v>1503</v>
      </c>
      <c r="C959" s="32">
        <v>2</v>
      </c>
      <c r="D959" s="31" t="s">
        <v>1504</v>
      </c>
      <c r="E959" s="32">
        <v>-2</v>
      </c>
    </row>
    <row r="960" spans="2:5" ht="12.75">
      <c r="B960" s="31" t="s">
        <v>1406</v>
      </c>
      <c r="C960" s="32">
        <v>-6</v>
      </c>
      <c r="D960" s="168" t="s">
        <v>1161</v>
      </c>
      <c r="E960" s="32">
        <v>6</v>
      </c>
    </row>
    <row r="961" spans="2:5" ht="12.75">
      <c r="B961" s="168" t="s">
        <v>1406</v>
      </c>
      <c r="C961" s="32">
        <v>12</v>
      </c>
      <c r="D961" s="31" t="s">
        <v>1503</v>
      </c>
      <c r="E961" s="32">
        <v>-12</v>
      </c>
    </row>
    <row r="962" spans="2:5" ht="12.75">
      <c r="B962" s="31" t="s">
        <v>1505</v>
      </c>
      <c r="C962" s="32">
        <v>-6</v>
      </c>
      <c r="D962" s="168" t="s">
        <v>1161</v>
      </c>
      <c r="E962" s="32">
        <v>6</v>
      </c>
    </row>
    <row r="963" spans="2:5" ht="12.75">
      <c r="B963" s="168" t="s">
        <v>1503</v>
      </c>
      <c r="C963" s="32">
        <v>2</v>
      </c>
      <c r="D963" s="31" t="s">
        <v>1506</v>
      </c>
      <c r="E963" s="32">
        <v>-2</v>
      </c>
    </row>
    <row r="964" spans="2:5" ht="12.75">
      <c r="B964" s="31" t="s">
        <v>1504</v>
      </c>
      <c r="C964" s="32">
        <v>-4</v>
      </c>
      <c r="D964" s="168" t="s">
        <v>1406</v>
      </c>
      <c r="E964" s="32">
        <v>4</v>
      </c>
    </row>
    <row r="966" spans="2:5" ht="12.75">
      <c r="B966" s="31" t="s">
        <v>1252</v>
      </c>
      <c r="C966" s="32">
        <v>-2</v>
      </c>
      <c r="D966" s="168" t="s">
        <v>1516</v>
      </c>
      <c r="E966" s="32">
        <v>2</v>
      </c>
    </row>
    <row r="967" spans="2:5" ht="12.75">
      <c r="B967" s="168" t="s">
        <v>1515</v>
      </c>
      <c r="C967" s="32">
        <v>10</v>
      </c>
      <c r="D967" s="31" t="s">
        <v>1517</v>
      </c>
      <c r="E967" s="32">
        <v>-10</v>
      </c>
    </row>
    <row r="968" spans="2:5" ht="12.75">
      <c r="B968" s="168" t="s">
        <v>1517</v>
      </c>
      <c r="C968" s="32">
        <v>8</v>
      </c>
      <c r="D968" s="31" t="s">
        <v>1518</v>
      </c>
      <c r="E968" s="32">
        <v>-8</v>
      </c>
    </row>
    <row r="969" spans="2:5" ht="12.75">
      <c r="B969" s="31" t="s">
        <v>1135</v>
      </c>
      <c r="C969" s="32">
        <v>-2</v>
      </c>
      <c r="D969" s="168" t="s">
        <v>1167</v>
      </c>
      <c r="E969" s="32">
        <v>2</v>
      </c>
    </row>
    <row r="970" spans="2:5" ht="12.75">
      <c r="B970" s="168" t="s">
        <v>1515</v>
      </c>
      <c r="C970" s="32">
        <v>8</v>
      </c>
      <c r="D970" s="31" t="s">
        <v>1518</v>
      </c>
      <c r="E970" s="32">
        <v>-8</v>
      </c>
    </row>
    <row r="971" spans="2:5" ht="12.75">
      <c r="B971" s="31" t="s">
        <v>1515</v>
      </c>
      <c r="C971" s="32">
        <v>-10</v>
      </c>
      <c r="D971" s="168" t="s">
        <v>1517</v>
      </c>
      <c r="E971" s="32">
        <v>10</v>
      </c>
    </row>
    <row r="972" spans="2:5" ht="12.75">
      <c r="B972" s="168" t="s">
        <v>1167</v>
      </c>
      <c r="C972" s="32">
        <v>2</v>
      </c>
      <c r="D972" s="31" t="s">
        <v>1514</v>
      </c>
      <c r="E972" s="32">
        <v>-2</v>
      </c>
    </row>
    <row r="973" spans="2:5" ht="12.75">
      <c r="B973" s="31" t="s">
        <v>1515</v>
      </c>
      <c r="C973" s="32">
        <v>-4</v>
      </c>
      <c r="D973" s="168" t="s">
        <v>1516</v>
      </c>
      <c r="E973" s="32">
        <v>4</v>
      </c>
    </row>
    <row r="975" spans="2:5" ht="12.75">
      <c r="B975" s="31" t="s">
        <v>1527</v>
      </c>
      <c r="C975" s="32">
        <v>-4</v>
      </c>
      <c r="D975" s="168" t="s">
        <v>1532</v>
      </c>
      <c r="E975" s="32">
        <v>4</v>
      </c>
    </row>
    <row r="976" spans="2:5" ht="12.75">
      <c r="B976" s="168" t="s">
        <v>1527</v>
      </c>
      <c r="C976" s="32">
        <v>2</v>
      </c>
      <c r="D976" s="31" t="s">
        <v>1530</v>
      </c>
      <c r="E976" s="32">
        <v>-2</v>
      </c>
    </row>
    <row r="977" spans="2:5" ht="12.75">
      <c r="B977" s="31" t="s">
        <v>1528</v>
      </c>
      <c r="C977" s="32">
        <v>-4</v>
      </c>
      <c r="D977" s="168" t="s">
        <v>1531</v>
      </c>
      <c r="E977" s="32">
        <v>4</v>
      </c>
    </row>
    <row r="978" spans="2:5" ht="12.75">
      <c r="B978" s="31" t="s">
        <v>1528</v>
      </c>
      <c r="C978" s="32">
        <v>-6</v>
      </c>
      <c r="D978" s="168" t="s">
        <v>1527</v>
      </c>
      <c r="E978" s="32">
        <v>6</v>
      </c>
    </row>
    <row r="979" spans="2:5" ht="12.75">
      <c r="B979" s="31" t="s">
        <v>1528</v>
      </c>
      <c r="C979" s="32">
        <v>-8</v>
      </c>
      <c r="D979" s="168" t="s">
        <v>1533</v>
      </c>
      <c r="E979" s="32">
        <v>8</v>
      </c>
    </row>
    <row r="980" spans="2:5" ht="12.75">
      <c r="B980" s="31" t="s">
        <v>1529</v>
      </c>
      <c r="C980" s="32">
        <v>-2</v>
      </c>
      <c r="D980" s="168" t="s">
        <v>1531</v>
      </c>
      <c r="E980" s="32">
        <v>2</v>
      </c>
    </row>
    <row r="981" spans="2:5" ht="12.75">
      <c r="B981" s="31" t="s">
        <v>1530</v>
      </c>
      <c r="C981" s="32">
        <v>-2</v>
      </c>
      <c r="D981" s="168" t="s">
        <v>1531</v>
      </c>
      <c r="E981" s="32">
        <v>2</v>
      </c>
    </row>
    <row r="983" spans="2:5" ht="12.75">
      <c r="B983" s="168" t="s">
        <v>1541</v>
      </c>
      <c r="C983" s="32">
        <v>14</v>
      </c>
      <c r="D983" s="31" t="s">
        <v>1466</v>
      </c>
      <c r="E983" s="32">
        <v>-14</v>
      </c>
    </row>
    <row r="984" spans="2:5" ht="12.75">
      <c r="B984" s="31" t="s">
        <v>1503</v>
      </c>
      <c r="C984" s="32">
        <v>-10</v>
      </c>
      <c r="D984" s="168" t="s">
        <v>1544</v>
      </c>
      <c r="E984" s="32">
        <v>10</v>
      </c>
    </row>
    <row r="985" spans="2:5" ht="12.75">
      <c r="B985" s="31" t="s">
        <v>1503</v>
      </c>
      <c r="C985" s="32">
        <v>-6</v>
      </c>
      <c r="D985" s="168" t="s">
        <v>1541</v>
      </c>
      <c r="E985" s="32">
        <v>6</v>
      </c>
    </row>
    <row r="986" spans="2:5" ht="12.75">
      <c r="B986" s="168" t="s">
        <v>1503</v>
      </c>
      <c r="C986" s="32">
        <v>2</v>
      </c>
      <c r="D986" s="31" t="s">
        <v>1543</v>
      </c>
      <c r="E986" s="32">
        <v>-2</v>
      </c>
    </row>
    <row r="987" spans="2:5" ht="12.75">
      <c r="B987" s="31" t="s">
        <v>1542</v>
      </c>
      <c r="C987" s="32">
        <v>-4</v>
      </c>
      <c r="D987" s="168" t="s">
        <v>1541</v>
      </c>
      <c r="E987" s="32">
        <v>4</v>
      </c>
    </row>
    <row r="988" spans="2:5" ht="12.75">
      <c r="B988" s="31" t="s">
        <v>1543</v>
      </c>
      <c r="C988" s="32">
        <v>-4</v>
      </c>
      <c r="D988" s="168" t="s">
        <v>1505</v>
      </c>
      <c r="E988" s="32">
        <v>4</v>
      </c>
    </row>
    <row r="989" spans="2:5" ht="12.75">
      <c r="B989" s="168" t="s">
        <v>1466</v>
      </c>
      <c r="C989" s="32">
        <v>4</v>
      </c>
      <c r="D989" s="31" t="s">
        <v>1544</v>
      </c>
      <c r="E989" s="32">
        <v>-4</v>
      </c>
    </row>
    <row r="991" spans="2:5" ht="12.75">
      <c r="B991" s="169" t="s">
        <v>1290</v>
      </c>
      <c r="C991" s="32">
        <v>-4</v>
      </c>
      <c r="D991" s="168" t="s">
        <v>1550</v>
      </c>
      <c r="E991" s="32">
        <v>4</v>
      </c>
    </row>
    <row r="992" spans="2:5" ht="12.75">
      <c r="B992" s="168" t="s">
        <v>1516</v>
      </c>
      <c r="C992" s="32">
        <v>2</v>
      </c>
      <c r="D992" s="31" t="s">
        <v>1551</v>
      </c>
      <c r="E992" s="32">
        <v>-2</v>
      </c>
    </row>
    <row r="993" spans="2:5" ht="12.75">
      <c r="B993" s="168" t="s">
        <v>1460</v>
      </c>
      <c r="C993" s="32">
        <v>10</v>
      </c>
      <c r="D993" s="31" t="s">
        <v>1552</v>
      </c>
      <c r="E993" s="32">
        <v>-10</v>
      </c>
    </row>
    <row r="994" spans="2:5" ht="12.75">
      <c r="B994" s="31" t="s">
        <v>1460</v>
      </c>
      <c r="C994" s="32">
        <v>-10</v>
      </c>
      <c r="D994" s="168" t="s">
        <v>1552</v>
      </c>
      <c r="E994" s="32">
        <v>10</v>
      </c>
    </row>
    <row r="995" spans="2:5" ht="12.75">
      <c r="B995" s="168" t="s">
        <v>1550</v>
      </c>
      <c r="C995" s="32">
        <v>2</v>
      </c>
      <c r="D995" s="31" t="s">
        <v>1551</v>
      </c>
      <c r="E995" s="32">
        <v>-2</v>
      </c>
    </row>
    <row r="997" spans="2:5" ht="12.75">
      <c r="B997" s="31" t="s">
        <v>1505</v>
      </c>
      <c r="C997" s="32">
        <v>-4</v>
      </c>
      <c r="D997" s="168" t="s">
        <v>1558</v>
      </c>
      <c r="E997" s="32">
        <v>4</v>
      </c>
    </row>
    <row r="998" spans="2:5" ht="12.75">
      <c r="B998" s="168" t="s">
        <v>1449</v>
      </c>
      <c r="C998" s="32">
        <v>4</v>
      </c>
      <c r="D998" s="31" t="s">
        <v>1460</v>
      </c>
      <c r="E998" s="32">
        <v>-4</v>
      </c>
    </row>
    <row r="999" spans="2:5" ht="12.75">
      <c r="B999" s="31" t="s">
        <v>1557</v>
      </c>
      <c r="C999" s="32">
        <v>-8</v>
      </c>
      <c r="D999" s="168" t="s">
        <v>1150</v>
      </c>
      <c r="E999" s="32">
        <v>8</v>
      </c>
    </row>
    <row r="1000" spans="2:5" ht="12.75">
      <c r="B1000" s="168" t="s">
        <v>1558</v>
      </c>
      <c r="C1000" s="32">
        <v>6</v>
      </c>
      <c r="D1000" s="31" t="s">
        <v>1460</v>
      </c>
      <c r="E1000" s="32">
        <v>-6</v>
      </c>
    </row>
    <row r="1001" spans="2:5" ht="12.75">
      <c r="B1001" s="31" t="s">
        <v>1557</v>
      </c>
      <c r="C1001" s="32">
        <v>-2</v>
      </c>
      <c r="D1001" s="168" t="s">
        <v>1460</v>
      </c>
      <c r="E1001" s="32">
        <v>2</v>
      </c>
    </row>
    <row r="1003" spans="2:5" ht="12.75">
      <c r="B1003" s="31" t="s">
        <v>1532</v>
      </c>
      <c r="C1003" s="32">
        <v>-16</v>
      </c>
      <c r="D1003" s="168" t="s">
        <v>1552</v>
      </c>
      <c r="E1003" s="32">
        <v>16</v>
      </c>
    </row>
    <row r="1004" spans="2:5" ht="12.75">
      <c r="B1004" s="168" t="s">
        <v>1532</v>
      </c>
      <c r="C1004" s="32">
        <v>2</v>
      </c>
      <c r="D1004" s="31" t="s">
        <v>1567</v>
      </c>
      <c r="E1004" s="32">
        <v>-2</v>
      </c>
    </row>
    <row r="1005" spans="2:5" ht="12.75">
      <c r="B1005" s="31" t="s">
        <v>1565</v>
      </c>
      <c r="C1005" s="32">
        <v>-10</v>
      </c>
      <c r="D1005" s="168" t="s">
        <v>1552</v>
      </c>
      <c r="E1005" s="32">
        <v>10</v>
      </c>
    </row>
    <row r="1006" spans="2:5" ht="12.75">
      <c r="B1006" s="168" t="s">
        <v>1565</v>
      </c>
      <c r="C1006" s="32">
        <v>4</v>
      </c>
      <c r="D1006" s="31" t="s">
        <v>1568</v>
      </c>
      <c r="E1006" s="32">
        <v>-4</v>
      </c>
    </row>
    <row r="1007" spans="2:5" ht="12.75">
      <c r="B1007" s="31" t="s">
        <v>1566</v>
      </c>
      <c r="C1007" s="32">
        <v>-2</v>
      </c>
      <c r="D1007" s="168" t="s">
        <v>1565</v>
      </c>
      <c r="E1007" s="32">
        <v>2</v>
      </c>
    </row>
    <row r="1009" spans="2:5" ht="12.75">
      <c r="B1009" s="168" t="s">
        <v>1571</v>
      </c>
      <c r="C1009" s="32">
        <v>12</v>
      </c>
      <c r="D1009" s="31" t="s">
        <v>1572</v>
      </c>
      <c r="E1009" s="32">
        <v>-12</v>
      </c>
    </row>
    <row r="1010" spans="2:5" ht="12.75">
      <c r="B1010" s="168" t="s">
        <v>1571</v>
      </c>
      <c r="C1010" s="32">
        <v>12</v>
      </c>
      <c r="D1010" s="31" t="s">
        <v>1572</v>
      </c>
      <c r="E1010" s="32">
        <v>-12</v>
      </c>
    </row>
    <row r="1012" spans="2:5" ht="12.75">
      <c r="B1012" s="168" t="s">
        <v>1582</v>
      </c>
      <c r="C1012" s="32">
        <v>14</v>
      </c>
      <c r="D1012" s="31" t="s">
        <v>1458</v>
      </c>
      <c r="E1012" s="32">
        <v>-14</v>
      </c>
    </row>
    <row r="1013" spans="2:5" ht="12.75">
      <c r="B1013" s="31" t="s">
        <v>1582</v>
      </c>
      <c r="C1013" s="32">
        <v>-2</v>
      </c>
      <c r="D1013" s="168" t="s">
        <v>1585</v>
      </c>
      <c r="E1013" s="32">
        <v>2</v>
      </c>
    </row>
    <row r="1014" spans="2:5" ht="12.75">
      <c r="B1014" s="31" t="s">
        <v>1582</v>
      </c>
      <c r="C1014" s="32">
        <v>-2</v>
      </c>
      <c r="D1014" s="168" t="s">
        <v>1584</v>
      </c>
      <c r="E1014" s="32">
        <v>2</v>
      </c>
    </row>
    <row r="1015" spans="2:5" ht="12.75">
      <c r="B1015" s="168" t="s">
        <v>1583</v>
      </c>
      <c r="C1015" s="32">
        <v>10</v>
      </c>
      <c r="D1015" s="31" t="s">
        <v>1585</v>
      </c>
      <c r="E1015" s="32">
        <v>-10</v>
      </c>
    </row>
    <row r="1016" spans="2:5" ht="12.75">
      <c r="B1016" s="168" t="s">
        <v>1252</v>
      </c>
      <c r="C1016" s="32">
        <v>12</v>
      </c>
      <c r="D1016" s="31" t="s">
        <v>1585</v>
      </c>
      <c r="E1016" s="32">
        <v>-12</v>
      </c>
    </row>
    <row r="1017" spans="2:5" ht="12.75">
      <c r="B1017" s="31" t="s">
        <v>1585</v>
      </c>
      <c r="C1017" s="32">
        <v>-10</v>
      </c>
      <c r="D1017" s="168" t="s">
        <v>1583</v>
      </c>
      <c r="E1017" s="32">
        <v>10</v>
      </c>
    </row>
    <row r="1018" spans="2:5" ht="12.75">
      <c r="B1018" s="31" t="s">
        <v>1458</v>
      </c>
      <c r="C1018" s="32">
        <v>-4</v>
      </c>
      <c r="D1018" s="168" t="s">
        <v>1583</v>
      </c>
      <c r="E1018" s="32">
        <v>4</v>
      </c>
    </row>
    <row r="1019" spans="2:5" ht="12.75">
      <c r="B1019" s="31" t="s">
        <v>1359</v>
      </c>
      <c r="C1019" s="32">
        <v>-12</v>
      </c>
      <c r="D1019" s="168" t="s">
        <v>1584</v>
      </c>
      <c r="E1019" s="32">
        <v>12</v>
      </c>
    </row>
    <row r="1020" spans="2:5" ht="12.75">
      <c r="B1020" s="31" t="s">
        <v>1252</v>
      </c>
      <c r="C1020" s="32">
        <v>-2</v>
      </c>
      <c r="D1020" s="168" t="s">
        <v>1359</v>
      </c>
      <c r="E1020" s="32">
        <v>2</v>
      </c>
    </row>
    <row r="1022" spans="2:5" ht="12.75">
      <c r="B1022" s="31" t="s">
        <v>1590</v>
      </c>
      <c r="C1022" s="32">
        <v>-2</v>
      </c>
      <c r="D1022" s="168" t="s">
        <v>1404</v>
      </c>
      <c r="E1022" s="32">
        <v>2</v>
      </c>
    </row>
    <row r="1023" spans="2:5" ht="12.75">
      <c r="B1023" s="31" t="s">
        <v>1590</v>
      </c>
      <c r="C1023" s="32">
        <v>-4</v>
      </c>
      <c r="D1023" s="168" t="s">
        <v>1589</v>
      </c>
      <c r="E1023" s="32">
        <v>4</v>
      </c>
    </row>
    <row r="1024" spans="2:5" ht="12.75">
      <c r="B1024" s="31" t="s">
        <v>1590</v>
      </c>
      <c r="C1024" s="32">
        <v>-4</v>
      </c>
      <c r="D1024" s="168" t="s">
        <v>1589</v>
      </c>
      <c r="E1024" s="32">
        <v>4</v>
      </c>
    </row>
    <row r="1026" spans="2:5" ht="12.75">
      <c r="B1026" s="31" t="s">
        <v>1595</v>
      </c>
      <c r="C1026" s="32">
        <v>-10</v>
      </c>
      <c r="D1026" s="168" t="s">
        <v>1350</v>
      </c>
      <c r="E1026" s="32">
        <v>10</v>
      </c>
    </row>
    <row r="1027" spans="2:5" ht="12.75">
      <c r="B1027" s="31" t="s">
        <v>1598</v>
      </c>
      <c r="C1027" s="32">
        <v>-2</v>
      </c>
      <c r="D1027" s="168" t="s">
        <v>1595</v>
      </c>
      <c r="E1027" s="32">
        <v>2</v>
      </c>
    </row>
    <row r="1028" spans="2:5" ht="12.75">
      <c r="B1028" s="31" t="s">
        <v>1597</v>
      </c>
      <c r="C1028" s="32">
        <v>-4</v>
      </c>
      <c r="D1028" s="168" t="s">
        <v>1596</v>
      </c>
      <c r="E1028" s="32">
        <v>4</v>
      </c>
    </row>
    <row r="1030" spans="2:5" ht="12.75">
      <c r="B1030" s="31" t="s">
        <v>1589</v>
      </c>
      <c r="C1030" s="32">
        <v>-8</v>
      </c>
      <c r="D1030" s="168" t="s">
        <v>1602</v>
      </c>
      <c r="E1030" s="32">
        <v>8</v>
      </c>
    </row>
    <row r="1031" spans="2:5" ht="12.75">
      <c r="B1031" s="31" t="s">
        <v>1589</v>
      </c>
      <c r="C1031" s="32">
        <v>-14</v>
      </c>
      <c r="D1031" s="168" t="s">
        <v>1572</v>
      </c>
      <c r="E1031" s="32">
        <v>14</v>
      </c>
    </row>
    <row r="1032" spans="2:5" ht="12.75">
      <c r="B1032" s="168" t="s">
        <v>1589</v>
      </c>
      <c r="C1032" s="32">
        <v>2</v>
      </c>
      <c r="D1032" s="31" t="s">
        <v>1603</v>
      </c>
      <c r="E1032" s="32">
        <v>-2</v>
      </c>
    </row>
    <row r="1034" spans="2:5" ht="12.75">
      <c r="B1034" s="168" t="s">
        <v>1606</v>
      </c>
      <c r="C1034" s="32">
        <v>12</v>
      </c>
      <c r="D1034" s="31" t="s">
        <v>1449</v>
      </c>
      <c r="E1034" s="32">
        <v>-12</v>
      </c>
    </row>
    <row r="1035" spans="2:5" ht="12.75">
      <c r="B1035" s="31" t="s">
        <v>1607</v>
      </c>
      <c r="C1035" s="32">
        <v>-2</v>
      </c>
      <c r="D1035" s="168" t="s">
        <v>1606</v>
      </c>
      <c r="E1035" s="32">
        <v>2</v>
      </c>
    </row>
    <row r="1036" spans="2:5" ht="12.75">
      <c r="B1036" s="31" t="s">
        <v>1608</v>
      </c>
      <c r="C1036" s="32">
        <v>-2</v>
      </c>
      <c r="D1036" s="168" t="s">
        <v>1609</v>
      </c>
      <c r="E1036" s="32">
        <v>2</v>
      </c>
    </row>
    <row r="1038" spans="2:5" ht="12.75">
      <c r="B1038" s="31" t="s">
        <v>1614</v>
      </c>
      <c r="C1038" s="32">
        <v>-16</v>
      </c>
      <c r="D1038" s="168" t="s">
        <v>1615</v>
      </c>
      <c r="E1038" s="32">
        <v>16</v>
      </c>
    </row>
    <row r="1039" spans="2:5" ht="12.75">
      <c r="B1039" s="31" t="s">
        <v>1614</v>
      </c>
      <c r="C1039" s="32">
        <v>-16</v>
      </c>
      <c r="D1039" s="168" t="s">
        <v>1615</v>
      </c>
      <c r="E1039" s="32">
        <v>16</v>
      </c>
    </row>
    <row r="1040" spans="2:5" ht="12.75">
      <c r="B1040" s="168" t="s">
        <v>1617</v>
      </c>
      <c r="C1040" s="32">
        <v>2</v>
      </c>
      <c r="D1040" s="31" t="s">
        <v>1616</v>
      </c>
      <c r="E1040" s="32">
        <v>-2</v>
      </c>
    </row>
    <row r="1041" spans="2:5" ht="12.75">
      <c r="B1041" s="31" t="s">
        <v>1618</v>
      </c>
      <c r="C1041" s="32">
        <v>-2</v>
      </c>
      <c r="D1041" s="168" t="s">
        <v>1495</v>
      </c>
      <c r="E1041" s="32">
        <v>2</v>
      </c>
    </row>
    <row r="1043" spans="2:5" ht="12.75">
      <c r="B1043" s="168" t="s">
        <v>1503</v>
      </c>
      <c r="C1043" s="32">
        <v>14</v>
      </c>
      <c r="D1043" s="31" t="s">
        <v>1622</v>
      </c>
      <c r="E1043" s="32">
        <v>-14</v>
      </c>
    </row>
    <row r="1044" spans="2:5" ht="12.75">
      <c r="B1044" s="31" t="s">
        <v>1622</v>
      </c>
      <c r="C1044" s="32">
        <v>-14</v>
      </c>
      <c r="D1044" s="168" t="s">
        <v>1623</v>
      </c>
      <c r="E1044" s="32">
        <v>14</v>
      </c>
    </row>
    <row r="1045" spans="2:5" ht="12.75">
      <c r="B1045" s="31" t="s">
        <v>1623</v>
      </c>
      <c r="C1045" s="32">
        <v>-4</v>
      </c>
      <c r="D1045" s="168" t="s">
        <v>1359</v>
      </c>
      <c r="E1045" s="32">
        <v>4</v>
      </c>
    </row>
    <row r="1047" spans="2:5" ht="12.75">
      <c r="B1047" s="168" t="s">
        <v>1424</v>
      </c>
      <c r="C1047" s="32">
        <v>14</v>
      </c>
      <c r="D1047" s="31" t="s">
        <v>1167</v>
      </c>
      <c r="E1047" s="32">
        <v>-14</v>
      </c>
    </row>
    <row r="1048" spans="2:5" ht="12.75">
      <c r="B1048" s="31" t="s">
        <v>1167</v>
      </c>
      <c r="C1048" s="32">
        <v>-14</v>
      </c>
      <c r="D1048" s="168" t="s">
        <v>1424</v>
      </c>
      <c r="E1048" s="32">
        <v>14</v>
      </c>
    </row>
    <row r="1049" spans="2:5" ht="12.75">
      <c r="B1049" s="31" t="s">
        <v>1627</v>
      </c>
      <c r="C1049" s="32">
        <v>-2</v>
      </c>
      <c r="D1049" s="168" t="s">
        <v>1435</v>
      </c>
      <c r="E1049" s="32">
        <v>2</v>
      </c>
    </row>
    <row r="1051" spans="2:5" ht="12.75">
      <c r="B1051" s="168" t="s">
        <v>1269</v>
      </c>
      <c r="C1051" s="32">
        <v>14</v>
      </c>
      <c r="D1051" s="31" t="s">
        <v>1633</v>
      </c>
      <c r="E1051" s="32">
        <v>-14</v>
      </c>
    </row>
    <row r="1052" spans="2:5" ht="12.75">
      <c r="B1052" s="168" t="s">
        <v>1269</v>
      </c>
      <c r="C1052" s="32">
        <v>2</v>
      </c>
      <c r="D1052" s="31" t="s">
        <v>1566</v>
      </c>
      <c r="E1052" s="32">
        <v>-2</v>
      </c>
    </row>
    <row r="1054" spans="2:5" ht="12.75">
      <c r="B1054" s="31" t="s">
        <v>1582</v>
      </c>
      <c r="C1054" s="32">
        <v>-2</v>
      </c>
      <c r="D1054" s="168" t="s">
        <v>1350</v>
      </c>
      <c r="E1054" s="32">
        <v>2</v>
      </c>
    </row>
    <row r="1055" spans="2:5" ht="12.75">
      <c r="B1055" s="168" t="s">
        <v>1158</v>
      </c>
      <c r="C1055" s="32">
        <v>12</v>
      </c>
      <c r="D1055" s="31" t="s">
        <v>1161</v>
      </c>
      <c r="E1055" s="32">
        <v>-12</v>
      </c>
    </row>
    <row r="1056" spans="2:5" ht="12.75">
      <c r="B1056" s="168" t="s">
        <v>1350</v>
      </c>
      <c r="C1056" s="32">
        <v>6</v>
      </c>
      <c r="D1056" s="31" t="s">
        <v>1643</v>
      </c>
      <c r="E1056" s="32">
        <v>-6</v>
      </c>
    </row>
    <row r="1057" spans="2:5" ht="12.75">
      <c r="B1057" s="168" t="s">
        <v>1161</v>
      </c>
      <c r="C1057" s="32">
        <v>2</v>
      </c>
      <c r="D1057" s="31" t="s">
        <v>1582</v>
      </c>
      <c r="E1057" s="32">
        <v>-2</v>
      </c>
    </row>
    <row r="1058" spans="2:5" ht="12.75">
      <c r="B1058" s="168" t="s">
        <v>1158</v>
      </c>
      <c r="C1058" s="32">
        <v>2</v>
      </c>
      <c r="D1058" s="31" t="s">
        <v>1582</v>
      </c>
      <c r="E1058" s="32">
        <v>-2</v>
      </c>
    </row>
    <row r="1059" spans="2:5" ht="12.75">
      <c r="B1059" s="31" t="s">
        <v>1643</v>
      </c>
      <c r="C1059" s="32">
        <v>-10</v>
      </c>
      <c r="D1059" s="168" t="s">
        <v>1158</v>
      </c>
      <c r="E1059" s="32">
        <v>10</v>
      </c>
    </row>
    <row r="1061" spans="2:5" ht="12.75">
      <c r="B1061" s="168" t="s">
        <v>1651</v>
      </c>
      <c r="C1061" s="32">
        <v>12</v>
      </c>
      <c r="D1061" s="31" t="s">
        <v>1362</v>
      </c>
      <c r="E1061" s="32">
        <v>-12</v>
      </c>
    </row>
    <row r="1062" spans="2:5" ht="12.75">
      <c r="B1062" s="168" t="s">
        <v>1362</v>
      </c>
      <c r="C1062" s="32">
        <v>8</v>
      </c>
      <c r="D1062" s="31" t="s">
        <v>1651</v>
      </c>
      <c r="E1062" s="32">
        <v>-8</v>
      </c>
    </row>
    <row r="1063" spans="2:5" ht="12.75">
      <c r="B1063" s="31" t="s">
        <v>1652</v>
      </c>
      <c r="C1063" s="32">
        <v>-2</v>
      </c>
      <c r="D1063" s="168" t="s">
        <v>1359</v>
      </c>
      <c r="E1063" s="32">
        <v>2</v>
      </c>
    </row>
    <row r="1065" spans="2:5" ht="12.75">
      <c r="B1065" s="31" t="s">
        <v>1654</v>
      </c>
      <c r="C1065" s="32">
        <v>-2</v>
      </c>
      <c r="D1065" s="168" t="s">
        <v>1602</v>
      </c>
      <c r="E1065" s="32">
        <v>2</v>
      </c>
    </row>
    <row r="1066" spans="2:5" ht="12.75">
      <c r="B1066" s="31" t="s">
        <v>1655</v>
      </c>
      <c r="C1066" s="32">
        <v>-2</v>
      </c>
      <c r="D1066" s="168" t="s">
        <v>1149</v>
      </c>
      <c r="E1066" s="32">
        <v>2</v>
      </c>
    </row>
    <row r="1067" spans="2:5" ht="12.75">
      <c r="B1067" s="168" t="s">
        <v>1290</v>
      </c>
      <c r="C1067" s="32">
        <v>14</v>
      </c>
      <c r="D1067" s="31" t="s">
        <v>1653</v>
      </c>
      <c r="E1067" s="32">
        <v>-14</v>
      </c>
    </row>
    <row r="1068" spans="2:5" ht="12.75">
      <c r="B1068" s="168" t="s">
        <v>1656</v>
      </c>
      <c r="C1068" s="32">
        <v>8</v>
      </c>
      <c r="D1068" s="31" t="s">
        <v>1617</v>
      </c>
      <c r="E1068" s="32">
        <v>-8</v>
      </c>
    </row>
    <row r="1069" spans="2:5" ht="12.75">
      <c r="B1069" s="168" t="s">
        <v>1602</v>
      </c>
      <c r="C1069" s="32">
        <v>4</v>
      </c>
      <c r="D1069" s="31" t="s">
        <v>1617</v>
      </c>
      <c r="E1069" s="32">
        <v>-4</v>
      </c>
    </row>
    <row r="1070" spans="2:5" ht="12.75">
      <c r="B1070" s="168" t="s">
        <v>1149</v>
      </c>
      <c r="C1070" s="32">
        <v>2</v>
      </c>
      <c r="D1070" s="31" t="s">
        <v>1654</v>
      </c>
      <c r="E1070" s="32">
        <v>-2</v>
      </c>
    </row>
    <row r="1071" spans="2:5" ht="12.75">
      <c r="B1071" s="31" t="s">
        <v>1653</v>
      </c>
      <c r="C1071" s="32">
        <v>-10</v>
      </c>
      <c r="D1071" s="168" t="s">
        <v>1656</v>
      </c>
      <c r="E1071" s="32">
        <v>10</v>
      </c>
    </row>
    <row r="1072" spans="2:5" ht="12.75">
      <c r="B1072" s="31" t="s">
        <v>1655</v>
      </c>
      <c r="C1072" s="32">
        <v>-2</v>
      </c>
      <c r="D1072" s="168" t="s">
        <v>1290</v>
      </c>
      <c r="E1072" s="32">
        <v>2</v>
      </c>
    </row>
    <row r="1073" spans="2:5" ht="12.75">
      <c r="B1073" s="31" t="s">
        <v>1653</v>
      </c>
      <c r="C1073" s="32">
        <v>-6</v>
      </c>
      <c r="D1073" s="168" t="s">
        <v>1602</v>
      </c>
      <c r="E1073" s="32">
        <v>6</v>
      </c>
    </row>
    <row r="1074" spans="2:5" ht="12.75">
      <c r="B1074" s="31" t="s">
        <v>1617</v>
      </c>
      <c r="C1074" s="32">
        <v>-8</v>
      </c>
      <c r="D1074" s="168" t="s">
        <v>1149</v>
      </c>
      <c r="E1074" s="32">
        <v>8</v>
      </c>
    </row>
    <row r="1075" spans="2:5" ht="12.75">
      <c r="B1075" s="168" t="s">
        <v>1656</v>
      </c>
      <c r="C1075" s="32">
        <v>6</v>
      </c>
      <c r="D1075" s="31" t="s">
        <v>1290</v>
      </c>
      <c r="E1075" s="32">
        <v>-6</v>
      </c>
    </row>
    <row r="1076" spans="2:5" ht="12.75">
      <c r="B1076" s="31" t="s">
        <v>1654</v>
      </c>
      <c r="C1076" s="32">
        <v>-14</v>
      </c>
      <c r="D1076" s="168" t="s">
        <v>1655</v>
      </c>
      <c r="E1076" s="32">
        <v>14</v>
      </c>
    </row>
    <row r="1077" spans="2:5" ht="12.75">
      <c r="B1077" s="31" t="s">
        <v>1290</v>
      </c>
      <c r="C1077" s="32">
        <v>-2</v>
      </c>
      <c r="D1077" s="168" t="s">
        <v>1602</v>
      </c>
      <c r="E1077" s="32">
        <v>2</v>
      </c>
    </row>
    <row r="1078" spans="2:5" ht="12.75">
      <c r="B1078" s="168" t="s">
        <v>1149</v>
      </c>
      <c r="C1078" s="32">
        <v>10</v>
      </c>
      <c r="D1078" s="31" t="s">
        <v>1656</v>
      </c>
      <c r="E1078" s="32">
        <v>-10</v>
      </c>
    </row>
    <row r="1079" spans="2:5" ht="12.75">
      <c r="B1079" s="168" t="s">
        <v>1617</v>
      </c>
      <c r="C1079" s="32">
        <v>2</v>
      </c>
      <c r="D1079" s="31" t="s">
        <v>1655</v>
      </c>
      <c r="E1079" s="32">
        <v>-2</v>
      </c>
    </row>
    <row r="1080" spans="2:5" ht="12.75">
      <c r="B1080" s="31" t="s">
        <v>1654</v>
      </c>
      <c r="C1080" s="32">
        <v>-4</v>
      </c>
      <c r="D1080" s="168" t="s">
        <v>1653</v>
      </c>
      <c r="E1080" s="32">
        <v>4</v>
      </c>
    </row>
    <row r="1081" spans="2:5" ht="12.75">
      <c r="B1081" s="168" t="s">
        <v>1602</v>
      </c>
      <c r="C1081" s="32">
        <v>6</v>
      </c>
      <c r="D1081" s="31" t="s">
        <v>1149</v>
      </c>
      <c r="E1081" s="32">
        <v>-6</v>
      </c>
    </row>
    <row r="1082" spans="2:5" ht="12.75">
      <c r="B1082" s="31" t="s">
        <v>1655</v>
      </c>
      <c r="C1082" s="32">
        <v>-2</v>
      </c>
      <c r="D1082" s="168" t="s">
        <v>1656</v>
      </c>
      <c r="E1082" s="32">
        <v>2</v>
      </c>
    </row>
    <row r="1083" spans="2:5" ht="12.75">
      <c r="B1083" s="168" t="s">
        <v>1290</v>
      </c>
      <c r="C1083" s="32">
        <v>6</v>
      </c>
      <c r="D1083" s="31" t="s">
        <v>1654</v>
      </c>
      <c r="E1083" s="32">
        <v>-6</v>
      </c>
    </row>
    <row r="1084" spans="2:5" ht="12.75">
      <c r="B1084" s="168" t="s">
        <v>1653</v>
      </c>
      <c r="C1084" s="32">
        <v>8</v>
      </c>
      <c r="D1084" s="31" t="s">
        <v>1617</v>
      </c>
      <c r="E1084" s="32">
        <v>-8</v>
      </c>
    </row>
    <row r="1085" spans="2:5" ht="12.75">
      <c r="B1085" s="31" t="s">
        <v>1656</v>
      </c>
      <c r="C1085" s="32">
        <v>-6</v>
      </c>
      <c r="D1085" s="168" t="s">
        <v>1602</v>
      </c>
      <c r="E1085" s="32">
        <v>6</v>
      </c>
    </row>
    <row r="1086" spans="2:5" ht="12.75">
      <c r="B1086" s="168" t="s">
        <v>1149</v>
      </c>
      <c r="C1086" s="32">
        <v>6</v>
      </c>
      <c r="D1086" s="31" t="s">
        <v>1290</v>
      </c>
      <c r="E1086" s="32">
        <v>-6</v>
      </c>
    </row>
    <row r="1087" spans="2:5" ht="12.75">
      <c r="B1087" s="31" t="s">
        <v>1655</v>
      </c>
      <c r="C1087" s="32">
        <v>-2</v>
      </c>
      <c r="D1087" s="168" t="s">
        <v>1653</v>
      </c>
      <c r="E1087" s="32">
        <v>2</v>
      </c>
    </row>
    <row r="1088" spans="2:5" ht="12.75">
      <c r="B1088" s="168" t="s">
        <v>1617</v>
      </c>
      <c r="C1088" s="32">
        <v>4</v>
      </c>
      <c r="D1088" s="31" t="s">
        <v>1654</v>
      </c>
      <c r="E1088" s="32">
        <v>-4</v>
      </c>
    </row>
    <row r="1090" spans="2:5" ht="12.75">
      <c r="B1090" s="31" t="s">
        <v>1659</v>
      </c>
      <c r="C1090" s="32">
        <v>-14</v>
      </c>
      <c r="D1090" s="168" t="s">
        <v>1660</v>
      </c>
      <c r="E1090" s="32">
        <v>14</v>
      </c>
    </row>
    <row r="1092" spans="2:5" ht="12.75">
      <c r="B1092" s="31" t="s">
        <v>1669</v>
      </c>
      <c r="C1092" s="32">
        <v>-10</v>
      </c>
      <c r="D1092" s="168" t="s">
        <v>1670</v>
      </c>
      <c r="E1092" s="32">
        <v>10</v>
      </c>
    </row>
    <row r="1093" spans="2:5" ht="12.75">
      <c r="B1093" s="31" t="s">
        <v>1671</v>
      </c>
      <c r="C1093" s="32">
        <v>-8</v>
      </c>
      <c r="D1093" s="168" t="s">
        <v>1670</v>
      </c>
      <c r="E1093" s="32">
        <v>8</v>
      </c>
    </row>
    <row r="1094" spans="2:5" ht="12.75">
      <c r="B1094" s="31" t="s">
        <v>1672</v>
      </c>
      <c r="C1094" s="32">
        <v>-2</v>
      </c>
      <c r="D1094" s="168" t="s">
        <v>1670</v>
      </c>
      <c r="E1094" s="32">
        <v>2</v>
      </c>
    </row>
    <row r="1095" spans="2:5" ht="12.75">
      <c r="B1095" s="168" t="s">
        <v>1670</v>
      </c>
      <c r="C1095" s="32">
        <v>2</v>
      </c>
      <c r="D1095" s="31" t="s">
        <v>1672</v>
      </c>
      <c r="E1095" s="32">
        <v>-2</v>
      </c>
    </row>
    <row r="1096" spans="2:5" ht="12.75">
      <c r="B1096" s="168" t="s">
        <v>1671</v>
      </c>
      <c r="C1096" s="32">
        <v>2</v>
      </c>
      <c r="D1096" s="31" t="s">
        <v>1672</v>
      </c>
      <c r="E1096" s="32">
        <v>-2</v>
      </c>
    </row>
    <row r="1097" spans="2:4" ht="12.75">
      <c r="B1097" s="168" t="s">
        <v>1672</v>
      </c>
      <c r="D1097" s="31" t="s">
        <v>1711</v>
      </c>
    </row>
    <row r="1098" spans="2:5" ht="12.75">
      <c r="B1098" s="168" t="s">
        <v>1669</v>
      </c>
      <c r="C1098" s="32">
        <v>8</v>
      </c>
      <c r="D1098" s="201" t="s">
        <v>1671</v>
      </c>
      <c r="E1098" s="32">
        <v>-8</v>
      </c>
    </row>
    <row r="1099" spans="2:5" ht="12.75">
      <c r="B1099" s="168" t="s">
        <v>1669</v>
      </c>
      <c r="C1099" s="32">
        <v>8</v>
      </c>
      <c r="D1099" s="31" t="s">
        <v>1671</v>
      </c>
      <c r="E1099" s="32">
        <v>-8</v>
      </c>
    </row>
    <row r="1101" spans="2:5" ht="12.75">
      <c r="B1101" s="31" t="s">
        <v>1676</v>
      </c>
      <c r="C1101" s="32">
        <v>-14</v>
      </c>
      <c r="D1101" s="168" t="s">
        <v>1531</v>
      </c>
      <c r="E1101" s="32">
        <v>14</v>
      </c>
    </row>
    <row r="1102" spans="2:5" ht="12.75">
      <c r="B1102" s="31" t="s">
        <v>1531</v>
      </c>
      <c r="C1102" s="32">
        <v>-6</v>
      </c>
      <c r="D1102" s="168" t="s">
        <v>1676</v>
      </c>
      <c r="E1102" s="32">
        <v>6</v>
      </c>
    </row>
    <row r="1103" spans="2:5" ht="12.75">
      <c r="B1103" s="168" t="s">
        <v>1677</v>
      </c>
      <c r="C1103" s="32">
        <v>12</v>
      </c>
      <c r="D1103" s="31" t="s">
        <v>1678</v>
      </c>
      <c r="E1103" s="32">
        <v>-12</v>
      </c>
    </row>
    <row r="1105" spans="2:5" ht="12.75">
      <c r="B1105" s="168" t="s">
        <v>1541</v>
      </c>
      <c r="C1105" s="32">
        <v>14</v>
      </c>
      <c r="D1105" s="31" t="s">
        <v>1474</v>
      </c>
      <c r="E1105" s="32">
        <v>-14</v>
      </c>
    </row>
    <row r="1106" spans="2:5" ht="12.75">
      <c r="B1106" s="168" t="s">
        <v>1683</v>
      </c>
      <c r="C1106" s="32">
        <v>12</v>
      </c>
      <c r="D1106" s="31" t="s">
        <v>1305</v>
      </c>
      <c r="E1106" s="32">
        <v>-12</v>
      </c>
    </row>
    <row r="1107" spans="2:5" ht="12.75">
      <c r="B1107" s="31" t="s">
        <v>1305</v>
      </c>
      <c r="C1107" s="32">
        <v>-8</v>
      </c>
      <c r="D1107" s="168" t="s">
        <v>1541</v>
      </c>
      <c r="E1107" s="32">
        <v>8</v>
      </c>
    </row>
    <row r="1108" spans="2:5" ht="12.75">
      <c r="B1108" s="31" t="s">
        <v>1305</v>
      </c>
      <c r="C1108" s="32">
        <v>-8</v>
      </c>
      <c r="D1108" s="168" t="s">
        <v>1541</v>
      </c>
      <c r="E1108" s="32">
        <v>8</v>
      </c>
    </row>
    <row r="1110" spans="2:5" ht="12.75">
      <c r="B1110" s="168" t="s">
        <v>1633</v>
      </c>
      <c r="C1110" s="32">
        <v>8</v>
      </c>
      <c r="D1110" s="31" t="s">
        <v>1558</v>
      </c>
      <c r="E1110" s="32">
        <v>-8</v>
      </c>
    </row>
    <row r="1111" spans="2:5" ht="12.75">
      <c r="B1111" s="168" t="s">
        <v>1158</v>
      </c>
      <c r="C1111" s="32">
        <v>2</v>
      </c>
      <c r="D1111" s="31" t="s">
        <v>1689</v>
      </c>
      <c r="E1111" s="32">
        <v>-2</v>
      </c>
    </row>
    <row r="1112" spans="2:5" ht="12.75">
      <c r="B1112" s="31" t="s">
        <v>1158</v>
      </c>
      <c r="C1112" s="32">
        <v>-4</v>
      </c>
      <c r="D1112" s="168" t="s">
        <v>1633</v>
      </c>
      <c r="E1112" s="32">
        <v>4</v>
      </c>
    </row>
    <row r="1113" spans="2:5" ht="12.75">
      <c r="B1113" s="168" t="s">
        <v>1158</v>
      </c>
      <c r="C1113" s="32">
        <v>14</v>
      </c>
      <c r="D1113" s="31" t="s">
        <v>1558</v>
      </c>
      <c r="E1113" s="32">
        <v>-14</v>
      </c>
    </row>
    <row r="1114" spans="2:5" ht="12.75">
      <c r="B1114" s="31" t="s">
        <v>1558</v>
      </c>
      <c r="C1114" s="32">
        <v>2</v>
      </c>
      <c r="D1114" s="31" t="s">
        <v>1689</v>
      </c>
      <c r="E1114" s="32">
        <v>-2</v>
      </c>
    </row>
    <row r="1116" spans="2:5" ht="12.75">
      <c r="B1116" s="168" t="s">
        <v>1288</v>
      </c>
      <c r="C1116" s="32">
        <v>16</v>
      </c>
      <c r="D1116" s="31" t="s">
        <v>1466</v>
      </c>
      <c r="E1116" s="32">
        <v>-16</v>
      </c>
    </row>
    <row r="1117" spans="2:5" ht="12.75">
      <c r="B1117" s="168" t="s">
        <v>1288</v>
      </c>
      <c r="C1117" s="32">
        <v>16</v>
      </c>
      <c r="D1117" s="31" t="s">
        <v>1466</v>
      </c>
      <c r="E1117" s="32">
        <v>-16</v>
      </c>
    </row>
    <row r="1118" spans="2:5" ht="12.75">
      <c r="B1118" s="168" t="s">
        <v>1699</v>
      </c>
      <c r="C1118" s="32">
        <v>2</v>
      </c>
      <c r="D1118" s="31" t="s">
        <v>1700</v>
      </c>
      <c r="E1118" s="32">
        <v>-2</v>
      </c>
    </row>
    <row r="1119" spans="2:5" ht="12.75">
      <c r="B1119" s="31" t="s">
        <v>1288</v>
      </c>
      <c r="C1119" s="32">
        <v>-8</v>
      </c>
      <c r="D1119" s="168" t="s">
        <v>1699</v>
      </c>
      <c r="E1119" s="32">
        <v>8</v>
      </c>
    </row>
    <row r="1120" spans="2:5" ht="12.75">
      <c r="B1120" s="168" t="s">
        <v>1701</v>
      </c>
      <c r="C1120" s="32">
        <v>12</v>
      </c>
      <c r="D1120" s="31" t="s">
        <v>1288</v>
      </c>
      <c r="E1120" s="32">
        <v>-12</v>
      </c>
    </row>
    <row r="1121" spans="2:5" ht="12.75">
      <c r="B1121" s="168" t="s">
        <v>1701</v>
      </c>
      <c r="C1121" s="32">
        <v>12</v>
      </c>
      <c r="D1121" s="31" t="s">
        <v>1288</v>
      </c>
      <c r="E1121" s="32">
        <v>-12</v>
      </c>
    </row>
    <row r="1122" spans="2:5" ht="12.75">
      <c r="B1122" s="31" t="s">
        <v>1710</v>
      </c>
      <c r="C1122" s="32">
        <v>-4</v>
      </c>
      <c r="D1122" s="168" t="s">
        <v>1699</v>
      </c>
      <c r="E1122" s="32">
        <v>4</v>
      </c>
    </row>
    <row r="1123" spans="2:5" ht="12.75">
      <c r="B1123" s="168" t="s">
        <v>1700</v>
      </c>
      <c r="C1123" s="32">
        <v>16</v>
      </c>
      <c r="D1123" s="31" t="s">
        <v>1710</v>
      </c>
      <c r="E1123" s="32">
        <v>-16</v>
      </c>
    </row>
    <row r="1125" spans="2:5" ht="12.75">
      <c r="B1125" s="168" t="s">
        <v>1712</v>
      </c>
      <c r="C1125" s="32">
        <v>14</v>
      </c>
      <c r="D1125" s="31" t="s">
        <v>1333</v>
      </c>
      <c r="E1125" s="32">
        <v>-14</v>
      </c>
    </row>
    <row r="1126" spans="2:5" ht="12.75">
      <c r="B1126" s="31" t="s">
        <v>1333</v>
      </c>
      <c r="C1126" s="32">
        <v>-14</v>
      </c>
      <c r="D1126" s="168" t="s">
        <v>1712</v>
      </c>
      <c r="E1126" s="32">
        <v>14</v>
      </c>
    </row>
    <row r="1127" spans="2:5" ht="12.75">
      <c r="B1127" s="31" t="s">
        <v>1713</v>
      </c>
      <c r="C1127" s="32">
        <v>-6</v>
      </c>
      <c r="D1127" s="168" t="s">
        <v>1550</v>
      </c>
      <c r="E1127" s="32">
        <v>6</v>
      </c>
    </row>
    <row r="1128" spans="2:5" ht="12.75">
      <c r="B1128" s="168" t="s">
        <v>1550</v>
      </c>
      <c r="C1128" s="32">
        <v>6</v>
      </c>
      <c r="D1128" s="31" t="s">
        <v>1713</v>
      </c>
      <c r="E1128" s="32">
        <v>-6</v>
      </c>
    </row>
    <row r="1129" spans="2:5" ht="12.75">
      <c r="B1129" s="168" t="s">
        <v>1550</v>
      </c>
      <c r="C1129" s="32">
        <v>6</v>
      </c>
      <c r="D1129" s="31" t="s">
        <v>1712</v>
      </c>
      <c r="E1129" s="32">
        <v>-6</v>
      </c>
    </row>
    <row r="1130" spans="2:5" ht="12.75">
      <c r="B1130" s="168" t="s">
        <v>1712</v>
      </c>
      <c r="C1130" s="32">
        <v>14</v>
      </c>
      <c r="D1130" s="31" t="s">
        <v>1550</v>
      </c>
      <c r="E1130" s="32">
        <v>-14</v>
      </c>
    </row>
    <row r="1131" spans="2:5" ht="12.75">
      <c r="B1131" s="31" t="s">
        <v>1713</v>
      </c>
      <c r="C1131" s="32">
        <v>-6</v>
      </c>
      <c r="D1131" s="168" t="s">
        <v>1333</v>
      </c>
      <c r="E1131" s="32">
        <v>6</v>
      </c>
    </row>
    <row r="1133" spans="2:5" ht="12.75">
      <c r="B1133" s="168" t="s">
        <v>1720</v>
      </c>
      <c r="C1133" s="32">
        <v>6</v>
      </c>
      <c r="D1133" s="31" t="s">
        <v>1288</v>
      </c>
      <c r="E1133" s="32">
        <v>-6</v>
      </c>
    </row>
    <row r="1134" spans="2:5" ht="12.75">
      <c r="B1134" s="168" t="s">
        <v>1617</v>
      </c>
      <c r="C1134" s="32">
        <v>14</v>
      </c>
      <c r="D1134" s="31" t="s">
        <v>1721</v>
      </c>
      <c r="E1134" s="32">
        <v>-14</v>
      </c>
    </row>
    <row r="1135" spans="2:5" ht="12.75">
      <c r="B1135" s="168" t="s">
        <v>1617</v>
      </c>
      <c r="C1135" s="32">
        <v>14</v>
      </c>
      <c r="D1135" s="31" t="s">
        <v>1721</v>
      </c>
      <c r="E1135" s="32">
        <v>-14</v>
      </c>
    </row>
    <row r="1136" spans="2:5" ht="12.75">
      <c r="B1136" s="168" t="s">
        <v>1721</v>
      </c>
      <c r="C1136" s="32">
        <v>2</v>
      </c>
      <c r="D1136" s="31" t="s">
        <v>1655</v>
      </c>
      <c r="E1136" s="32">
        <v>-2</v>
      </c>
    </row>
    <row r="1137" spans="2:5" ht="12.75">
      <c r="B1137" s="168" t="s">
        <v>1288</v>
      </c>
      <c r="C1137" s="32">
        <v>10</v>
      </c>
      <c r="D1137" s="31" t="s">
        <v>1617</v>
      </c>
      <c r="E1137" s="32">
        <v>-10</v>
      </c>
    </row>
    <row r="1138" spans="2:5" ht="12.75">
      <c r="B1138" s="31" t="s">
        <v>1617</v>
      </c>
      <c r="C1138" s="32">
        <v>-10</v>
      </c>
      <c r="D1138" s="168" t="s">
        <v>1288</v>
      </c>
      <c r="E1138" s="32">
        <v>10</v>
      </c>
    </row>
    <row r="1140" spans="2:5" ht="12.75">
      <c r="B1140" s="31" t="s">
        <v>1726</v>
      </c>
      <c r="C1140" s="32">
        <v>-12</v>
      </c>
      <c r="D1140" s="168" t="s">
        <v>1729</v>
      </c>
      <c r="E1140" s="32">
        <v>12</v>
      </c>
    </row>
    <row r="1141" spans="2:5" ht="12.75">
      <c r="B1141" s="31" t="s">
        <v>1727</v>
      </c>
      <c r="C1141" s="32">
        <v>-12</v>
      </c>
      <c r="D1141" s="168" t="s">
        <v>1730</v>
      </c>
      <c r="E1141" s="32">
        <v>12</v>
      </c>
    </row>
    <row r="1142" spans="2:5" ht="12.75">
      <c r="B1142" s="168" t="s">
        <v>1728</v>
      </c>
      <c r="C1142" s="32">
        <v>16</v>
      </c>
      <c r="D1142" s="31" t="s">
        <v>1731</v>
      </c>
      <c r="E1142" s="32">
        <v>-16</v>
      </c>
    </row>
    <row r="1143" spans="2:5" ht="12.75">
      <c r="B1143" s="168" t="s">
        <v>1726</v>
      </c>
      <c r="C1143" s="32">
        <v>2</v>
      </c>
      <c r="D1143" s="31" t="s">
        <v>1728</v>
      </c>
      <c r="E1143" s="32">
        <v>-2</v>
      </c>
    </row>
    <row r="1144" spans="2:5" ht="12.75">
      <c r="B1144" s="168" t="s">
        <v>1729</v>
      </c>
      <c r="C1144" s="32">
        <v>2</v>
      </c>
      <c r="D1144" s="31" t="s">
        <v>1728</v>
      </c>
      <c r="E1144" s="32">
        <v>-2</v>
      </c>
    </row>
    <row r="1146" spans="2:5" ht="12.75">
      <c r="B1146" s="168" t="s">
        <v>1225</v>
      </c>
      <c r="C1146" s="32">
        <v>6</v>
      </c>
      <c r="D1146" s="31" t="s">
        <v>1651</v>
      </c>
      <c r="E1146" s="32">
        <v>-6</v>
      </c>
    </row>
    <row r="1147" spans="2:5" ht="12.75">
      <c r="B1147" s="31" t="s">
        <v>1678</v>
      </c>
      <c r="C1147" s="32">
        <v>-6</v>
      </c>
      <c r="D1147" s="168" t="s">
        <v>1225</v>
      </c>
      <c r="E1147" s="32">
        <v>6</v>
      </c>
    </row>
    <row r="1148" spans="2:5" ht="12.75">
      <c r="B1148" s="168" t="s">
        <v>1531</v>
      </c>
      <c r="C1148" s="32">
        <v>4</v>
      </c>
      <c r="D1148" s="31" t="s">
        <v>1738</v>
      </c>
      <c r="E1148" s="32">
        <v>-4</v>
      </c>
    </row>
    <row r="1149" spans="2:5" ht="12.75">
      <c r="B1149" s="168" t="s">
        <v>1678</v>
      </c>
      <c r="C1149" s="32">
        <v>2</v>
      </c>
      <c r="D1149" s="31" t="s">
        <v>1566</v>
      </c>
      <c r="E1149" s="32">
        <v>-2</v>
      </c>
    </row>
    <row r="1150" spans="2:5" ht="12.75">
      <c r="B1150" s="168" t="s">
        <v>1651</v>
      </c>
      <c r="C1150" s="32">
        <v>2</v>
      </c>
      <c r="D1150" s="31" t="s">
        <v>1566</v>
      </c>
      <c r="E1150" s="32">
        <v>-2</v>
      </c>
    </row>
    <row r="1152" spans="2:5" ht="12.75">
      <c r="B1152" s="31" t="s">
        <v>1226</v>
      </c>
      <c r="C1152" s="32">
        <v>-8</v>
      </c>
      <c r="D1152" s="168" t="s">
        <v>1394</v>
      </c>
      <c r="E1152" s="32">
        <v>8</v>
      </c>
    </row>
    <row r="1153" spans="2:5" ht="12.75">
      <c r="B1153" s="168" t="s">
        <v>1226</v>
      </c>
      <c r="C1153" s="32">
        <v>8</v>
      </c>
      <c r="D1153" s="31" t="s">
        <v>1745</v>
      </c>
      <c r="E1153" s="32">
        <v>-8</v>
      </c>
    </row>
    <row r="1154" spans="2:5" ht="12.75">
      <c r="B1154" s="31" t="s">
        <v>1746</v>
      </c>
      <c r="C1154" s="32">
        <v>-2</v>
      </c>
      <c r="D1154" s="168" t="s">
        <v>1226</v>
      </c>
      <c r="E1154" s="32">
        <v>2</v>
      </c>
    </row>
    <row r="1155" spans="2:5" ht="12.75">
      <c r="B1155" s="31" t="s">
        <v>1745</v>
      </c>
      <c r="C1155" s="32">
        <v>-14</v>
      </c>
      <c r="D1155" s="168" t="s">
        <v>1747</v>
      </c>
      <c r="E1155" s="32">
        <v>14</v>
      </c>
    </row>
    <row r="1156" spans="2:5" ht="12.75">
      <c r="B1156" s="168" t="s">
        <v>1745</v>
      </c>
      <c r="C1156" s="32">
        <v>2</v>
      </c>
      <c r="D1156" s="31" t="s">
        <v>1746</v>
      </c>
      <c r="E1156" s="32">
        <v>-2</v>
      </c>
    </row>
    <row r="1158" spans="2:5" ht="12.75">
      <c r="B1158" s="31" t="s">
        <v>1671</v>
      </c>
      <c r="C1158" s="32">
        <v>-4</v>
      </c>
      <c r="D1158" s="168" t="s">
        <v>1404</v>
      </c>
      <c r="E1158" s="32">
        <v>4</v>
      </c>
    </row>
    <row r="1159" spans="2:5" ht="12.75">
      <c r="B1159" s="168" t="s">
        <v>1756</v>
      </c>
      <c r="C1159" s="32">
        <v>12</v>
      </c>
      <c r="D1159" s="31" t="s">
        <v>1181</v>
      </c>
      <c r="E1159" s="32">
        <v>-12</v>
      </c>
    </row>
    <row r="1160" spans="2:5" ht="12.75">
      <c r="B1160" s="168" t="s">
        <v>1756</v>
      </c>
      <c r="C1160" s="32">
        <v>12</v>
      </c>
      <c r="D1160" s="31" t="s">
        <v>1181</v>
      </c>
      <c r="E1160" s="32">
        <v>-12</v>
      </c>
    </row>
    <row r="1161" spans="2:5" ht="12.75">
      <c r="B1161" s="31" t="s">
        <v>1404</v>
      </c>
      <c r="C1161" s="32">
        <v>-14</v>
      </c>
      <c r="D1161" s="168" t="s">
        <v>1756</v>
      </c>
      <c r="E1161" s="32">
        <v>14</v>
      </c>
    </row>
    <row r="1162" spans="2:5" ht="12.75">
      <c r="B1162" s="31" t="s">
        <v>1671</v>
      </c>
      <c r="C1162" s="32">
        <v>-8</v>
      </c>
      <c r="D1162" s="168" t="s">
        <v>1756</v>
      </c>
      <c r="E1162" s="32">
        <v>8</v>
      </c>
    </row>
    <row r="1163" spans="2:5" ht="12.75">
      <c r="B1163" s="31" t="s">
        <v>1671</v>
      </c>
      <c r="C1163" s="32">
        <v>-6</v>
      </c>
      <c r="D1163" s="168" t="s">
        <v>1181</v>
      </c>
      <c r="E1163" s="32">
        <v>6</v>
      </c>
    </row>
    <row r="1164" spans="2:5" ht="12.75">
      <c r="B1164" s="31" t="s">
        <v>1652</v>
      </c>
      <c r="C1164" s="32">
        <v>-2</v>
      </c>
      <c r="D1164" s="168" t="s">
        <v>1181</v>
      </c>
      <c r="E1164" s="32">
        <v>2</v>
      </c>
    </row>
    <row r="1165" spans="2:5" ht="12.75">
      <c r="B1165" s="31" t="s">
        <v>1652</v>
      </c>
      <c r="C1165" s="32">
        <v>-2</v>
      </c>
      <c r="D1165" s="168" t="s">
        <v>1671</v>
      </c>
      <c r="E1165" s="32">
        <v>2</v>
      </c>
    </row>
    <row r="1166" ht="12.75">
      <c r="B1166" s="201"/>
    </row>
    <row r="1167" spans="2:5" ht="12.75">
      <c r="B1167" s="168" t="s">
        <v>1761</v>
      </c>
      <c r="C1167" s="32">
        <v>14</v>
      </c>
      <c r="D1167" s="31" t="s">
        <v>1762</v>
      </c>
      <c r="E1167" s="32">
        <v>-14</v>
      </c>
    </row>
    <row r="1168" spans="2:5" ht="12.75">
      <c r="B1168" s="168" t="s">
        <v>1268</v>
      </c>
      <c r="C1168" s="32">
        <v>2</v>
      </c>
      <c r="D1168" s="31" t="s">
        <v>1728</v>
      </c>
      <c r="E1168" s="32">
        <v>-2</v>
      </c>
    </row>
    <row r="1169" spans="2:5" ht="12.75">
      <c r="B1169" s="168" t="s">
        <v>1762</v>
      </c>
      <c r="C1169" s="32">
        <v>14</v>
      </c>
      <c r="D1169" s="31" t="s">
        <v>1268</v>
      </c>
      <c r="E1169" s="32">
        <v>-14</v>
      </c>
    </row>
    <row r="1170" spans="2:5" ht="12.75">
      <c r="B1170" s="168" t="s">
        <v>1728</v>
      </c>
      <c r="C1170" s="32">
        <v>16</v>
      </c>
      <c r="D1170" s="31" t="s">
        <v>1763</v>
      </c>
      <c r="E1170" s="32">
        <v>-16</v>
      </c>
    </row>
    <row r="1172" spans="2:5" ht="12.75">
      <c r="B1172" s="31" t="s">
        <v>1627</v>
      </c>
      <c r="C1172" s="32">
        <v>-2</v>
      </c>
      <c r="D1172" s="168" t="s">
        <v>1321</v>
      </c>
      <c r="E1172" s="32">
        <v>2</v>
      </c>
    </row>
    <row r="1173" spans="2:5" ht="12.75">
      <c r="B1173" s="168" t="s">
        <v>1768</v>
      </c>
      <c r="C1173" s="32">
        <v>10</v>
      </c>
      <c r="D1173" s="31" t="s">
        <v>1771</v>
      </c>
      <c r="E1173" s="32">
        <v>-10</v>
      </c>
    </row>
    <row r="1174" spans="2:5" ht="12.75">
      <c r="B1174" s="168" t="s">
        <v>1762</v>
      </c>
      <c r="C1174" s="32">
        <v>10</v>
      </c>
      <c r="D1174" s="31" t="s">
        <v>1770</v>
      </c>
      <c r="E1174" s="32">
        <v>-10</v>
      </c>
    </row>
    <row r="1175" spans="2:5" ht="12.75">
      <c r="B1175" s="168" t="s">
        <v>1762</v>
      </c>
      <c r="C1175" s="32">
        <v>4</v>
      </c>
      <c r="D1175" s="31" t="s">
        <v>1769</v>
      </c>
      <c r="E1175" s="32">
        <v>-4</v>
      </c>
    </row>
    <row r="1177" spans="2:5" ht="12.75">
      <c r="B1177" s="168" t="s">
        <v>1382</v>
      </c>
      <c r="C1177" s="32">
        <v>12</v>
      </c>
      <c r="D1177" s="31" t="s">
        <v>1225</v>
      </c>
      <c r="E1177" s="32">
        <v>-12</v>
      </c>
    </row>
    <row r="1178" spans="2:5" ht="12.75">
      <c r="B1178" s="31" t="s">
        <v>1777</v>
      </c>
      <c r="C1178" s="32">
        <v>-10</v>
      </c>
      <c r="D1178" s="168" t="s">
        <v>1382</v>
      </c>
      <c r="E1178" s="32">
        <v>10</v>
      </c>
    </row>
    <row r="1180" spans="2:5" ht="12.75">
      <c r="B1180" s="31" t="s">
        <v>1778</v>
      </c>
      <c r="C1180" s="32">
        <v>-6</v>
      </c>
      <c r="D1180" s="168" t="s">
        <v>1780</v>
      </c>
      <c r="E1180" s="32">
        <v>6</v>
      </c>
    </row>
    <row r="1181" spans="2:5" ht="12.75">
      <c r="B1181" s="31" t="s">
        <v>1778</v>
      </c>
      <c r="C1181" s="32">
        <v>-8</v>
      </c>
      <c r="D1181" s="168" t="s">
        <v>1779</v>
      </c>
      <c r="E1181" s="32">
        <v>8</v>
      </c>
    </row>
    <row r="1182" spans="2:5" ht="12.75">
      <c r="B1182" s="168" t="s">
        <v>1779</v>
      </c>
      <c r="C1182" s="32">
        <v>8</v>
      </c>
      <c r="D1182" s="31" t="s">
        <v>1778</v>
      </c>
      <c r="E1182" s="32">
        <v>-8</v>
      </c>
    </row>
    <row r="1184" spans="2:5" ht="12.75">
      <c r="B1184" s="168" t="s">
        <v>1783</v>
      </c>
      <c r="C1184" s="32">
        <v>14</v>
      </c>
      <c r="D1184" s="31" t="s">
        <v>1784</v>
      </c>
      <c r="E1184" s="32">
        <v>-14</v>
      </c>
    </row>
    <row r="1185" spans="2:5" ht="12.75">
      <c r="B1185" s="31" t="s">
        <v>1566</v>
      </c>
      <c r="C1185" s="32">
        <v>-2</v>
      </c>
      <c r="D1185" s="168" t="s">
        <v>1784</v>
      </c>
      <c r="E1185" s="32">
        <v>2</v>
      </c>
    </row>
    <row r="1187" spans="2:5" ht="12.75">
      <c r="B1187" s="168" t="s">
        <v>1791</v>
      </c>
      <c r="C1187" s="32">
        <v>10</v>
      </c>
      <c r="D1187" s="31" t="s">
        <v>1475</v>
      </c>
      <c r="E1187" s="32">
        <v>-10</v>
      </c>
    </row>
    <row r="1188" spans="2:5" ht="12.75">
      <c r="B1188" s="168" t="s">
        <v>1791</v>
      </c>
      <c r="C1188" s="32">
        <v>10</v>
      </c>
      <c r="D1188" s="31" t="s">
        <v>1475</v>
      </c>
      <c r="E1188" s="32">
        <v>-10</v>
      </c>
    </row>
    <row r="1189" spans="2:5" ht="12.75">
      <c r="B1189" s="31" t="s">
        <v>1475</v>
      </c>
      <c r="C1189" s="32">
        <v>-8</v>
      </c>
      <c r="D1189" s="168" t="s">
        <v>1720</v>
      </c>
      <c r="E1189" s="32">
        <v>8</v>
      </c>
    </row>
    <row r="1190" spans="2:5" ht="12.75">
      <c r="B1190" s="168" t="s">
        <v>1720</v>
      </c>
      <c r="C1190" s="32">
        <v>2</v>
      </c>
      <c r="D1190" s="31" t="s">
        <v>1792</v>
      </c>
      <c r="E1190" s="32">
        <v>-2</v>
      </c>
    </row>
    <row r="1191" spans="2:5" ht="12.75">
      <c r="B1191" s="168" t="s">
        <v>1582</v>
      </c>
      <c r="C1191" s="32">
        <v>16</v>
      </c>
      <c r="D1191" s="31" t="s">
        <v>1793</v>
      </c>
      <c r="E1191" s="32">
        <v>-16</v>
      </c>
    </row>
    <row r="1192" spans="2:5" ht="12.75">
      <c r="B1192" s="31" t="s">
        <v>1792</v>
      </c>
      <c r="C1192" s="32">
        <v>-4</v>
      </c>
      <c r="D1192" s="168" t="s">
        <v>1791</v>
      </c>
      <c r="E1192" s="32">
        <v>4</v>
      </c>
    </row>
    <row r="1193" spans="2:5" ht="12.75">
      <c r="B1193" s="31" t="s">
        <v>1627</v>
      </c>
      <c r="C1193" s="32">
        <v>-6</v>
      </c>
      <c r="D1193" s="168" t="s">
        <v>1793</v>
      </c>
      <c r="E1193" s="32">
        <v>6</v>
      </c>
    </row>
    <row r="1195" spans="2:5" ht="12.75">
      <c r="B1195" s="168" t="s">
        <v>1798</v>
      </c>
      <c r="C1195" s="32">
        <v>6</v>
      </c>
      <c r="D1195" s="31" t="s">
        <v>1598</v>
      </c>
      <c r="E1195" s="32">
        <v>-6</v>
      </c>
    </row>
    <row r="1196" spans="2:5" ht="12.75">
      <c r="B1196" s="168" t="s">
        <v>1598</v>
      </c>
      <c r="C1196" s="32">
        <v>14</v>
      </c>
      <c r="D1196" s="31" t="s">
        <v>1798</v>
      </c>
      <c r="E1196" s="32">
        <v>-14</v>
      </c>
    </row>
    <row r="1197" spans="2:5" ht="12.75">
      <c r="B1197" s="31" t="s">
        <v>1362</v>
      </c>
      <c r="C1197" s="32">
        <v>-14</v>
      </c>
      <c r="D1197" s="168" t="s">
        <v>1800</v>
      </c>
      <c r="E1197" s="32">
        <v>14</v>
      </c>
    </row>
    <row r="1198" spans="2:5" ht="12.75">
      <c r="B1198" s="31" t="s">
        <v>1799</v>
      </c>
      <c r="C1198" s="32">
        <v>-14</v>
      </c>
      <c r="D1198" s="168" t="s">
        <v>1800</v>
      </c>
      <c r="E1198" s="32">
        <v>14</v>
      </c>
    </row>
    <row r="1200" spans="2:5" ht="12.75">
      <c r="B1200" s="31" t="s">
        <v>1800</v>
      </c>
      <c r="C1200" s="32">
        <v>-6</v>
      </c>
      <c r="D1200" s="168" t="s">
        <v>1259</v>
      </c>
      <c r="E1200" s="32">
        <v>6</v>
      </c>
    </row>
    <row r="1201" spans="2:5" ht="12.75">
      <c r="B1201" s="31" t="s">
        <v>1806</v>
      </c>
      <c r="C1201" s="32">
        <v>-2</v>
      </c>
      <c r="D1201" s="168" t="s">
        <v>1259</v>
      </c>
      <c r="E1201" s="32">
        <v>2</v>
      </c>
    </row>
    <row r="1202" spans="2:5" ht="12.75">
      <c r="B1202" s="168" t="s">
        <v>1805</v>
      </c>
      <c r="C1202" s="32">
        <v>2</v>
      </c>
      <c r="D1202" s="31" t="s">
        <v>1806</v>
      </c>
      <c r="E1202" s="32">
        <v>-2</v>
      </c>
    </row>
    <row r="1203" spans="2:5" ht="12.75">
      <c r="B1203" s="168" t="s">
        <v>1805</v>
      </c>
      <c r="C1203" s="32">
        <v>6</v>
      </c>
      <c r="D1203" s="31" t="s">
        <v>1800</v>
      </c>
      <c r="E1203" s="32">
        <v>-6</v>
      </c>
    </row>
    <row r="1205" spans="2:5" ht="12.75">
      <c r="B1205" s="168" t="s">
        <v>1813</v>
      </c>
      <c r="C1205" s="32">
        <v>12</v>
      </c>
      <c r="D1205" s="31" t="s">
        <v>1248</v>
      </c>
      <c r="E1205" s="32">
        <v>-12</v>
      </c>
    </row>
    <row r="1206" spans="2:5" ht="12.75">
      <c r="B1206" s="168" t="s">
        <v>1813</v>
      </c>
      <c r="C1206" s="32">
        <v>6</v>
      </c>
      <c r="D1206" s="31" t="s">
        <v>1544</v>
      </c>
      <c r="E1206" s="32">
        <v>-6</v>
      </c>
    </row>
    <row r="1207" spans="2:5" ht="12.75">
      <c r="B1207" s="31" t="s">
        <v>1815</v>
      </c>
      <c r="C1207" s="32">
        <v>-6</v>
      </c>
      <c r="D1207" s="168" t="s">
        <v>1269</v>
      </c>
      <c r="E1207" s="32">
        <v>6</v>
      </c>
    </row>
    <row r="1208" spans="2:5" ht="12.75">
      <c r="B1208" s="31" t="s">
        <v>1814</v>
      </c>
      <c r="C1208" s="32">
        <v>-2</v>
      </c>
      <c r="D1208" s="168" t="s">
        <v>1269</v>
      </c>
      <c r="E1208" s="32">
        <v>2</v>
      </c>
    </row>
    <row r="1209" spans="2:5" ht="12.75">
      <c r="B1209" s="31" t="s">
        <v>1814</v>
      </c>
      <c r="C1209" s="32">
        <v>-2</v>
      </c>
      <c r="D1209" s="168" t="s">
        <v>1269</v>
      </c>
      <c r="E1209" s="32">
        <v>2</v>
      </c>
    </row>
    <row r="1210" spans="2:5" ht="12.75">
      <c r="B1210" s="31" t="s">
        <v>1544</v>
      </c>
      <c r="C1210" s="32">
        <v>-4</v>
      </c>
      <c r="D1210" s="168" t="s">
        <v>1248</v>
      </c>
      <c r="E1210" s="32">
        <v>4</v>
      </c>
    </row>
    <row r="1212" spans="2:5" ht="12.75">
      <c r="B1212" s="168" t="s">
        <v>1824</v>
      </c>
      <c r="C1212" s="32">
        <v>4</v>
      </c>
      <c r="D1212" s="31" t="s">
        <v>1827</v>
      </c>
      <c r="E1212" s="32">
        <v>-4</v>
      </c>
    </row>
    <row r="1213" spans="2:5" ht="12.75">
      <c r="B1213" s="168" t="s">
        <v>1825</v>
      </c>
      <c r="C1213" s="32">
        <v>2</v>
      </c>
      <c r="D1213" s="31" t="s">
        <v>1598</v>
      </c>
      <c r="E1213" s="32">
        <v>-2</v>
      </c>
    </row>
    <row r="1214" spans="2:5" ht="12.75">
      <c r="B1214" s="168" t="s">
        <v>1825</v>
      </c>
      <c r="C1214" s="32">
        <v>14</v>
      </c>
      <c r="D1214" s="31" t="s">
        <v>1826</v>
      </c>
      <c r="E1214" s="32">
        <v>-14</v>
      </c>
    </row>
    <row r="1215" spans="2:5" ht="12.75">
      <c r="B1215" s="168" t="s">
        <v>1826</v>
      </c>
      <c r="C1215" s="32">
        <v>6</v>
      </c>
      <c r="D1215" s="31" t="s">
        <v>1825</v>
      </c>
      <c r="E1215" s="32">
        <v>-6</v>
      </c>
    </row>
    <row r="1217" spans="2:5" ht="12.75">
      <c r="B1217" s="31" t="s">
        <v>1544</v>
      </c>
      <c r="C1217" s="32">
        <v>-4</v>
      </c>
      <c r="D1217" s="168" t="s">
        <v>1225</v>
      </c>
      <c r="E1217" s="32">
        <v>4</v>
      </c>
    </row>
    <row r="1218" spans="2:5" ht="12.75">
      <c r="B1218" s="31" t="s">
        <v>1829</v>
      </c>
      <c r="C1218" s="32">
        <v>-2</v>
      </c>
      <c r="D1218" s="168" t="s">
        <v>1225</v>
      </c>
      <c r="E1218" s="32">
        <v>2</v>
      </c>
    </row>
    <row r="1219" spans="2:5" ht="12.75">
      <c r="B1219" s="168" t="s">
        <v>1830</v>
      </c>
      <c r="C1219" s="32">
        <v>2</v>
      </c>
      <c r="D1219" s="31" t="s">
        <v>1828</v>
      </c>
      <c r="E1219" s="32">
        <v>-2</v>
      </c>
    </row>
    <row r="1220" spans="2:5" ht="12.75">
      <c r="B1220" s="31" t="s">
        <v>1608</v>
      </c>
      <c r="C1220" s="32">
        <v>-2</v>
      </c>
      <c r="D1220" s="168" t="s">
        <v>1830</v>
      </c>
      <c r="E1220" s="32">
        <v>2</v>
      </c>
    </row>
    <row r="1222" spans="2:5" ht="12.75">
      <c r="B1222" s="168" t="s">
        <v>1838</v>
      </c>
      <c r="C1222" s="32">
        <v>6</v>
      </c>
      <c r="D1222" s="31" t="s">
        <v>1515</v>
      </c>
      <c r="E1222" s="32">
        <v>-6</v>
      </c>
    </row>
    <row r="1223" spans="2:5" ht="12.75">
      <c r="B1223" s="168" t="s">
        <v>1838</v>
      </c>
      <c r="C1223" s="32">
        <v>10</v>
      </c>
      <c r="D1223" s="31" t="s">
        <v>1670</v>
      </c>
      <c r="E1223" s="32">
        <v>-10</v>
      </c>
    </row>
    <row r="1224" spans="2:5" ht="12.75">
      <c r="B1224" s="168" t="s">
        <v>1838</v>
      </c>
      <c r="C1224" s="32">
        <v>2</v>
      </c>
      <c r="D1224" s="31" t="s">
        <v>1616</v>
      </c>
      <c r="E1224" s="32">
        <v>-2</v>
      </c>
    </row>
    <row r="1225" spans="2:5" ht="12.75">
      <c r="B1225" s="31" t="s">
        <v>1839</v>
      </c>
      <c r="C1225" s="32">
        <v>-2</v>
      </c>
      <c r="D1225" s="168" t="s">
        <v>1838</v>
      </c>
      <c r="E1225" s="32">
        <v>2</v>
      </c>
    </row>
    <row r="1226" spans="2:5" ht="12.75">
      <c r="B1226" s="168" t="s">
        <v>1264</v>
      </c>
      <c r="C1226" s="32">
        <v>8</v>
      </c>
      <c r="D1226" s="31" t="s">
        <v>1670</v>
      </c>
      <c r="E1226" s="32">
        <v>-8</v>
      </c>
    </row>
    <row r="1227" spans="2:5" ht="12.75">
      <c r="B1227" s="168" t="s">
        <v>1515</v>
      </c>
      <c r="C1227" s="32">
        <v>14</v>
      </c>
      <c r="D1227" s="31" t="s">
        <v>1670</v>
      </c>
      <c r="E1227" s="32">
        <v>-14</v>
      </c>
    </row>
    <row r="1228" spans="2:5" ht="12.75">
      <c r="B1228" s="31" t="s">
        <v>1616</v>
      </c>
      <c r="C1228" s="32">
        <v>-2</v>
      </c>
      <c r="D1228" s="168" t="s">
        <v>1670</v>
      </c>
      <c r="E1228" s="32">
        <v>2</v>
      </c>
    </row>
    <row r="1230" spans="2:5" ht="12.75">
      <c r="B1230" s="168" t="s">
        <v>1843</v>
      </c>
      <c r="C1230" s="32">
        <v>2</v>
      </c>
      <c r="D1230" s="31" t="s">
        <v>1566</v>
      </c>
      <c r="E1230" s="32">
        <v>-2</v>
      </c>
    </row>
    <row r="1231" spans="2:5" ht="12.75">
      <c r="B1231" s="168" t="s">
        <v>1130</v>
      </c>
      <c r="C1231" s="32">
        <v>12</v>
      </c>
      <c r="D1231" s="31" t="s">
        <v>1844</v>
      </c>
      <c r="E1231" s="32">
        <v>-12</v>
      </c>
    </row>
    <row r="1232" spans="2:5" ht="12.75">
      <c r="B1232" s="31" t="s">
        <v>1845</v>
      </c>
      <c r="C1232" s="32">
        <v>-2</v>
      </c>
      <c r="D1232" s="168" t="s">
        <v>1844</v>
      </c>
      <c r="E1232" s="32">
        <v>2</v>
      </c>
    </row>
    <row r="1234" spans="2:5" ht="12.75">
      <c r="B1234" s="31" t="s">
        <v>1852</v>
      </c>
      <c r="C1234" s="32">
        <v>-12</v>
      </c>
      <c r="D1234" s="168" t="s">
        <v>1259</v>
      </c>
      <c r="E1234" s="32">
        <v>12</v>
      </c>
    </row>
    <row r="1235" spans="2:5" ht="12.75">
      <c r="B1235" s="31" t="s">
        <v>1259</v>
      </c>
      <c r="C1235" s="32">
        <v>-8</v>
      </c>
      <c r="D1235" s="168" t="s">
        <v>1852</v>
      </c>
      <c r="E1235" s="32">
        <v>8</v>
      </c>
    </row>
    <row r="1236" spans="2:5" ht="12.75">
      <c r="B1236" s="31" t="s">
        <v>1582</v>
      </c>
      <c r="C1236" s="32">
        <v>-2</v>
      </c>
      <c r="D1236" s="168" t="s">
        <v>1854</v>
      </c>
      <c r="E1236" s="32">
        <v>2</v>
      </c>
    </row>
    <row r="1237" spans="2:5" ht="12.75">
      <c r="B1237" s="168" t="s">
        <v>1853</v>
      </c>
      <c r="C1237" s="32">
        <v>14</v>
      </c>
      <c r="D1237" s="31" t="s">
        <v>1852</v>
      </c>
      <c r="E1237" s="32">
        <v>-14</v>
      </c>
    </row>
    <row r="1238" spans="2:5" ht="12.75">
      <c r="B1238" s="168" t="s">
        <v>1333</v>
      </c>
      <c r="C1238" s="32">
        <v>2</v>
      </c>
      <c r="D1238" s="31" t="s">
        <v>1855</v>
      </c>
      <c r="E1238" s="32">
        <v>-2</v>
      </c>
    </row>
    <row r="1239" spans="2:5" ht="12.75">
      <c r="B1239" s="31" t="s">
        <v>1582</v>
      </c>
      <c r="C1239" s="32">
        <v>-2</v>
      </c>
      <c r="D1239" s="168" t="s">
        <v>1259</v>
      </c>
      <c r="E1239" s="32">
        <v>2</v>
      </c>
    </row>
    <row r="1241" spans="2:5" ht="12.75">
      <c r="B1241" s="31" t="s">
        <v>1390</v>
      </c>
      <c r="C1241" s="32">
        <v>-8</v>
      </c>
      <c r="D1241" s="168" t="s">
        <v>1799</v>
      </c>
      <c r="E1241" s="32">
        <v>8</v>
      </c>
    </row>
    <row r="1242" spans="2:5" ht="12.75">
      <c r="B1242" s="31" t="s">
        <v>1862</v>
      </c>
      <c r="C1242" s="32">
        <v>-2</v>
      </c>
      <c r="D1242" s="168" t="s">
        <v>1799</v>
      </c>
      <c r="E1242" s="32">
        <v>2</v>
      </c>
    </row>
    <row r="1243" spans="2:5" ht="12.75">
      <c r="B1243" s="31" t="s">
        <v>1799</v>
      </c>
      <c r="C1243" s="32">
        <v>-14</v>
      </c>
      <c r="D1243" s="168" t="s">
        <v>1677</v>
      </c>
      <c r="E1243" s="32">
        <v>14</v>
      </c>
    </row>
    <row r="1244" spans="2:5" ht="12.75">
      <c r="B1244" s="168" t="s">
        <v>1390</v>
      </c>
      <c r="C1244" s="32">
        <v>8</v>
      </c>
      <c r="D1244" s="31" t="s">
        <v>1677</v>
      </c>
      <c r="E1244" s="32">
        <v>-8</v>
      </c>
    </row>
    <row r="1245" spans="2:5" ht="12.75">
      <c r="B1245" s="168" t="s">
        <v>1344</v>
      </c>
      <c r="C1245" s="32">
        <v>2</v>
      </c>
      <c r="D1245" s="31" t="s">
        <v>1862</v>
      </c>
      <c r="E1245" s="32">
        <v>-2</v>
      </c>
    </row>
    <row r="1246" spans="2:5" ht="12.75">
      <c r="B1246" s="168" t="s">
        <v>1677</v>
      </c>
      <c r="C1246" s="32">
        <v>14</v>
      </c>
      <c r="D1246" s="31" t="s">
        <v>1799</v>
      </c>
      <c r="E1246" s="32">
        <v>-14</v>
      </c>
    </row>
    <row r="1248" spans="2:5" ht="12.75">
      <c r="B1248" s="31" t="s">
        <v>1777</v>
      </c>
      <c r="C1248" s="32">
        <v>-10</v>
      </c>
      <c r="D1248" s="168" t="s">
        <v>1390</v>
      </c>
      <c r="E1248" s="32">
        <v>10</v>
      </c>
    </row>
    <row r="1249" spans="2:5" ht="12.75">
      <c r="B1249" s="168" t="s">
        <v>1867</v>
      </c>
      <c r="C1249" s="32">
        <v>14</v>
      </c>
      <c r="D1249" s="31" t="s">
        <v>1777</v>
      </c>
      <c r="E1249" s="32">
        <v>-14</v>
      </c>
    </row>
    <row r="1250" spans="2:5" ht="12.75">
      <c r="B1250" s="168" t="s">
        <v>1777</v>
      </c>
      <c r="C1250" s="32">
        <v>2</v>
      </c>
      <c r="D1250" s="31" t="s">
        <v>1866</v>
      </c>
      <c r="E1250" s="32">
        <v>-2</v>
      </c>
    </row>
    <row r="1251" spans="2:5" ht="12.75">
      <c r="B1251" s="168" t="s">
        <v>1404</v>
      </c>
      <c r="C1251" s="32">
        <v>2</v>
      </c>
      <c r="D1251" s="31" t="s">
        <v>1866</v>
      </c>
      <c r="E1251" s="32">
        <v>-2</v>
      </c>
    </row>
    <row r="1252" spans="2:5" ht="12.75">
      <c r="B1252" s="168" t="s">
        <v>1390</v>
      </c>
      <c r="C1252" s="32">
        <v>2</v>
      </c>
      <c r="D1252" s="31" t="s">
        <v>1869</v>
      </c>
      <c r="E1252" s="32">
        <v>-2</v>
      </c>
    </row>
    <row r="1254" spans="2:5" ht="12.75">
      <c r="B1254" s="168" t="s">
        <v>1350</v>
      </c>
      <c r="C1254" s="32">
        <v>4</v>
      </c>
      <c r="D1254" s="31" t="s">
        <v>1876</v>
      </c>
      <c r="E1254" s="32">
        <v>-4</v>
      </c>
    </row>
    <row r="1255" spans="2:5" ht="12.75">
      <c r="B1255" s="168" t="s">
        <v>1670</v>
      </c>
      <c r="C1255" s="32">
        <v>10</v>
      </c>
      <c r="D1255" s="31" t="s">
        <v>1875</v>
      </c>
      <c r="E1255" s="32">
        <v>-10</v>
      </c>
    </row>
    <row r="1256" spans="2:5" ht="12.75">
      <c r="B1256" s="168" t="s">
        <v>1670</v>
      </c>
      <c r="C1256" s="32">
        <v>10</v>
      </c>
      <c r="D1256" s="31" t="s">
        <v>1875</v>
      </c>
      <c r="E1256" s="32">
        <v>-10</v>
      </c>
    </row>
    <row r="1257" spans="2:5" ht="12.75">
      <c r="B1257" s="168" t="s">
        <v>1875</v>
      </c>
      <c r="C1257" s="32">
        <v>10</v>
      </c>
      <c r="D1257" s="31" t="s">
        <v>1670</v>
      </c>
      <c r="E1257" s="32">
        <v>-10</v>
      </c>
    </row>
    <row r="1259" spans="2:5" ht="12.75">
      <c r="B1259" s="31" t="s">
        <v>1883</v>
      </c>
      <c r="C1259" s="32">
        <v>-12</v>
      </c>
      <c r="D1259" s="168" t="s">
        <v>1885</v>
      </c>
      <c r="E1259" s="32">
        <v>12</v>
      </c>
    </row>
    <row r="1260" spans="2:5" ht="12.75">
      <c r="B1260" s="168" t="s">
        <v>1883</v>
      </c>
      <c r="C1260" s="32">
        <v>4</v>
      </c>
      <c r="D1260" s="31" t="s">
        <v>1886</v>
      </c>
      <c r="E1260" s="32">
        <v>-4</v>
      </c>
    </row>
    <row r="1261" spans="2:5" ht="12.75">
      <c r="B1261" s="168" t="s">
        <v>1884</v>
      </c>
      <c r="C1261" s="32">
        <v>10</v>
      </c>
      <c r="D1261" s="31" t="s">
        <v>1883</v>
      </c>
      <c r="E1261" s="32">
        <v>-10</v>
      </c>
    </row>
    <row r="1262" spans="2:5" ht="12.75">
      <c r="B1262" s="168" t="s">
        <v>1885</v>
      </c>
      <c r="C1262" s="32">
        <v>2</v>
      </c>
      <c r="D1262" s="31" t="s">
        <v>1652</v>
      </c>
      <c r="E1262" s="32">
        <v>-2</v>
      </c>
    </row>
    <row r="1263" spans="2:5" ht="12.75">
      <c r="B1263" s="31" t="s">
        <v>1652</v>
      </c>
      <c r="C1263" s="32">
        <v>-2</v>
      </c>
      <c r="D1263" s="168" t="s">
        <v>1884</v>
      </c>
      <c r="E1263" s="32">
        <v>2</v>
      </c>
    </row>
    <row r="1264" spans="2:5" ht="12.75">
      <c r="B1264" s="168" t="s">
        <v>1884</v>
      </c>
      <c r="C1264" s="32">
        <v>8</v>
      </c>
      <c r="D1264" s="31" t="s">
        <v>1885</v>
      </c>
      <c r="E1264" s="32">
        <v>-8</v>
      </c>
    </row>
    <row r="1266" spans="2:5" ht="12.75">
      <c r="B1266" s="31" t="s">
        <v>1891</v>
      </c>
      <c r="C1266" s="32">
        <v>-4</v>
      </c>
      <c r="D1266" s="168" t="s">
        <v>1892</v>
      </c>
      <c r="E1266" s="32">
        <v>4</v>
      </c>
    </row>
    <row r="1267" spans="2:5" ht="12.75">
      <c r="B1267" s="168" t="s">
        <v>1891</v>
      </c>
      <c r="C1267" s="32">
        <v>10</v>
      </c>
      <c r="D1267" s="31" t="s">
        <v>1729</v>
      </c>
      <c r="E1267" s="32">
        <v>-10</v>
      </c>
    </row>
    <row r="1268" spans="2:5" ht="12.75">
      <c r="B1268" s="31" t="s">
        <v>1891</v>
      </c>
      <c r="C1268" s="32">
        <v>-10</v>
      </c>
      <c r="D1268" s="168" t="s">
        <v>1729</v>
      </c>
      <c r="E1268" s="32">
        <v>10</v>
      </c>
    </row>
    <row r="1269" spans="2:5" ht="12.75">
      <c r="B1269" s="168" t="s">
        <v>1729</v>
      </c>
      <c r="C1269" s="32">
        <v>4</v>
      </c>
      <c r="D1269" s="31" t="s">
        <v>1893</v>
      </c>
      <c r="E1269" s="32">
        <v>-4</v>
      </c>
    </row>
    <row r="1271" spans="2:5" ht="12.75">
      <c r="B1271" s="168" t="s">
        <v>1359</v>
      </c>
      <c r="C1271" s="32">
        <v>6</v>
      </c>
      <c r="D1271" s="31" t="s">
        <v>981</v>
      </c>
      <c r="E1271" s="32">
        <v>-6</v>
      </c>
    </row>
    <row r="1272" spans="2:5" ht="12.75">
      <c r="B1272" s="31" t="s">
        <v>981</v>
      </c>
      <c r="C1272" s="32">
        <v>-12</v>
      </c>
      <c r="D1272" s="168" t="s">
        <v>1899</v>
      </c>
      <c r="E1272" s="32">
        <v>12</v>
      </c>
    </row>
    <row r="1273" spans="2:5" ht="12.75">
      <c r="B1273" s="31" t="s">
        <v>981</v>
      </c>
      <c r="C1273" s="32">
        <v>-12</v>
      </c>
      <c r="D1273" s="168" t="s">
        <v>1899</v>
      </c>
      <c r="E1273" s="32">
        <v>12</v>
      </c>
    </row>
    <row r="1274" spans="2:5" ht="12.75">
      <c r="B1274" s="31" t="s">
        <v>1900</v>
      </c>
      <c r="C1274" s="32">
        <v>-4</v>
      </c>
      <c r="D1274" s="168" t="s">
        <v>1899</v>
      </c>
      <c r="E1274" s="32">
        <v>4</v>
      </c>
    </row>
    <row r="1275" spans="2:5" ht="12.75">
      <c r="B1275" s="31" t="s">
        <v>1364</v>
      </c>
      <c r="C1275" s="32">
        <v>-2</v>
      </c>
      <c r="D1275" s="168" t="s">
        <v>1359</v>
      </c>
      <c r="E1275" s="32">
        <v>2</v>
      </c>
    </row>
    <row r="1277" spans="2:5" ht="12.75">
      <c r="B1277" s="31" t="s">
        <v>1541</v>
      </c>
      <c r="C1277" s="32">
        <v>-6</v>
      </c>
      <c r="D1277" s="168" t="s">
        <v>1516</v>
      </c>
      <c r="E1277" s="32">
        <v>6</v>
      </c>
    </row>
    <row r="1278" spans="2:5" ht="12.75">
      <c r="B1278" s="31" t="s">
        <v>1903</v>
      </c>
      <c r="C1278" s="32">
        <v>-8</v>
      </c>
      <c r="D1278" s="168" t="s">
        <v>1541</v>
      </c>
      <c r="E1278" s="32">
        <v>8</v>
      </c>
    </row>
    <row r="1279" spans="2:5" ht="12.75">
      <c r="B1279" s="168" t="s">
        <v>1904</v>
      </c>
      <c r="C1279" s="32">
        <v>6</v>
      </c>
      <c r="D1279" s="31" t="s">
        <v>1728</v>
      </c>
      <c r="E1279" s="32">
        <v>-6</v>
      </c>
    </row>
    <row r="1281" spans="2:5" ht="12.75">
      <c r="B1281" s="168" t="s">
        <v>1532</v>
      </c>
      <c r="C1281" s="32">
        <v>4</v>
      </c>
      <c r="D1281" s="31" t="s">
        <v>1158</v>
      </c>
      <c r="E1281" s="32">
        <v>-4</v>
      </c>
    </row>
    <row r="1282" spans="2:5" ht="12.75">
      <c r="B1282" s="31" t="s">
        <v>1910</v>
      </c>
      <c r="C1282" s="32">
        <v>-2</v>
      </c>
      <c r="D1282" s="168" t="s">
        <v>1726</v>
      </c>
      <c r="E1282" s="32">
        <v>2</v>
      </c>
    </row>
    <row r="1283" spans="2:5" ht="12.75">
      <c r="B1283" s="168" t="s">
        <v>1912</v>
      </c>
      <c r="C1283" s="32">
        <v>10</v>
      </c>
      <c r="D1283" s="31" t="s">
        <v>1911</v>
      </c>
      <c r="E1283" s="32">
        <v>-10</v>
      </c>
    </row>
    <row r="1285" spans="2:5" ht="12.75">
      <c r="B1285" s="168" t="s">
        <v>1466</v>
      </c>
      <c r="C1285" s="32">
        <v>2</v>
      </c>
      <c r="D1285" s="31" t="s">
        <v>1922</v>
      </c>
      <c r="E1285" s="32">
        <v>-2</v>
      </c>
    </row>
    <row r="1286" spans="2:5" ht="12.75">
      <c r="B1286" s="31" t="s">
        <v>1925</v>
      </c>
      <c r="C1286" s="32">
        <v>-6</v>
      </c>
      <c r="D1286" s="168" t="s">
        <v>1466</v>
      </c>
      <c r="E1286" s="32">
        <v>6</v>
      </c>
    </row>
    <row r="1287" spans="2:5" ht="12.75">
      <c r="B1287" s="168" t="s">
        <v>1468</v>
      </c>
      <c r="C1287" s="32">
        <v>4</v>
      </c>
      <c r="D1287" s="31" t="s">
        <v>1921</v>
      </c>
      <c r="E1287" s="32">
        <v>-4</v>
      </c>
    </row>
    <row r="1288" spans="2:5" ht="12.75">
      <c r="B1288" s="168" t="s">
        <v>1468</v>
      </c>
      <c r="C1288" s="32">
        <v>2</v>
      </c>
      <c r="D1288" s="31" t="s">
        <v>1923</v>
      </c>
      <c r="E1288" s="32">
        <v>-2</v>
      </c>
    </row>
    <row r="1289" spans="2:5" ht="12.75">
      <c r="B1289" s="31" t="s">
        <v>1921</v>
      </c>
      <c r="C1289" s="32">
        <v>-14</v>
      </c>
      <c r="D1289" s="168" t="s">
        <v>1923</v>
      </c>
      <c r="E1289" s="32">
        <v>14</v>
      </c>
    </row>
    <row r="1290" spans="2:5" ht="12.75">
      <c r="B1290" s="168" t="s">
        <v>1924</v>
      </c>
      <c r="C1290" s="32">
        <v>12</v>
      </c>
      <c r="D1290" s="31" t="s">
        <v>1468</v>
      </c>
      <c r="E1290" s="32">
        <v>-12</v>
      </c>
    </row>
    <row r="1292" spans="2:5" ht="12.75">
      <c r="B1292" s="31" t="s">
        <v>1483</v>
      </c>
      <c r="C1292" s="32">
        <v>-16</v>
      </c>
      <c r="D1292" s="168" t="s">
        <v>1931</v>
      </c>
      <c r="E1292" s="32">
        <v>16</v>
      </c>
    </row>
    <row r="1294" spans="2:5" ht="12.75">
      <c r="B1294" s="31" t="s">
        <v>1181</v>
      </c>
      <c r="C1294" s="32">
        <v>-12</v>
      </c>
      <c r="D1294" s="168" t="s">
        <v>1930</v>
      </c>
      <c r="E1294" s="32">
        <v>12</v>
      </c>
    </row>
    <row r="1295" spans="2:5" ht="12.75">
      <c r="B1295" s="31" t="s">
        <v>1181</v>
      </c>
      <c r="C1295" s="32">
        <v>-12</v>
      </c>
      <c r="D1295" s="168" t="s">
        <v>1930</v>
      </c>
      <c r="E1295" s="32">
        <v>12</v>
      </c>
    </row>
    <row r="1296" spans="2:5" ht="12.75">
      <c r="B1296" s="31" t="s">
        <v>1930</v>
      </c>
      <c r="C1296" s="32">
        <v>-8</v>
      </c>
      <c r="D1296" s="168" t="s">
        <v>1181</v>
      </c>
      <c r="E1296" s="32">
        <v>8</v>
      </c>
    </row>
    <row r="1298" spans="2:5" ht="12.75">
      <c r="B1298" s="31" t="s">
        <v>1933</v>
      </c>
      <c r="C1298" s="32">
        <v>-2</v>
      </c>
      <c r="D1298" s="168" t="s">
        <v>1288</v>
      </c>
      <c r="E1298" s="32">
        <v>2</v>
      </c>
    </row>
    <row r="1300" spans="2:5" ht="12.75">
      <c r="B1300" s="168" t="s">
        <v>1942</v>
      </c>
      <c r="C1300" s="32">
        <v>12</v>
      </c>
      <c r="D1300" s="31" t="s">
        <v>1943</v>
      </c>
      <c r="E1300" s="32">
        <v>-12</v>
      </c>
    </row>
    <row r="1301" spans="2:5" ht="12.75">
      <c r="B1301" s="31" t="s">
        <v>1940</v>
      </c>
      <c r="C1301" s="32">
        <v>-6</v>
      </c>
      <c r="D1301" s="168" t="s">
        <v>1449</v>
      </c>
      <c r="E1301" s="32">
        <v>6</v>
      </c>
    </row>
    <row r="1302" spans="2:5" ht="12.75">
      <c r="B1302" s="31" t="s">
        <v>1940</v>
      </c>
      <c r="C1302" s="32">
        <v>-6</v>
      </c>
      <c r="D1302" s="168" t="s">
        <v>1449</v>
      </c>
      <c r="E1302" s="32">
        <v>6</v>
      </c>
    </row>
    <row r="1303" spans="2:5" ht="12.75">
      <c r="B1303" s="168" t="s">
        <v>1940</v>
      </c>
      <c r="C1303" s="32">
        <v>10</v>
      </c>
      <c r="D1303" s="31" t="s">
        <v>1943</v>
      </c>
      <c r="E1303" s="32">
        <v>-10</v>
      </c>
    </row>
    <row r="1304" spans="2:5" ht="12.75">
      <c r="B1304" s="168" t="s">
        <v>1941</v>
      </c>
      <c r="C1304" s="32">
        <v>8</v>
      </c>
      <c r="D1304" s="31" t="s">
        <v>1689</v>
      </c>
      <c r="E1304" s="32">
        <v>-8</v>
      </c>
    </row>
    <row r="1305" spans="2:5" ht="12.75">
      <c r="B1305" s="168" t="s">
        <v>1941</v>
      </c>
      <c r="C1305" s="32">
        <v>18</v>
      </c>
      <c r="D1305" s="31" t="s">
        <v>1943</v>
      </c>
      <c r="E1305" s="32">
        <v>-18</v>
      </c>
    </row>
    <row r="1307" spans="2:5" ht="12.75">
      <c r="B1307" s="31" t="s">
        <v>1815</v>
      </c>
      <c r="C1307" s="32">
        <v>-10</v>
      </c>
      <c r="D1307" s="168" t="s">
        <v>1335</v>
      </c>
      <c r="E1307" s="32">
        <v>10</v>
      </c>
    </row>
    <row r="1308" spans="2:5" ht="12.75">
      <c r="B1308" s="31" t="s">
        <v>1949</v>
      </c>
      <c r="C1308" s="32">
        <v>-2</v>
      </c>
      <c r="D1308" s="168" t="s">
        <v>1948</v>
      </c>
      <c r="E1308" s="32">
        <v>2</v>
      </c>
    </row>
    <row r="1309" spans="2:5" ht="12.75">
      <c r="B1309" s="31" t="s">
        <v>1335</v>
      </c>
      <c r="C1309" s="32">
        <v>-8</v>
      </c>
      <c r="D1309" s="168" t="s">
        <v>1947</v>
      </c>
      <c r="E1309" s="32">
        <v>8</v>
      </c>
    </row>
    <row r="1311" spans="2:5" ht="12.75">
      <c r="B1311" s="31" t="s">
        <v>1854</v>
      </c>
      <c r="C1311" s="32">
        <v>-4</v>
      </c>
      <c r="D1311" s="168" t="s">
        <v>1953</v>
      </c>
      <c r="E1311" s="32">
        <v>4</v>
      </c>
    </row>
    <row r="1312" spans="2:5" ht="12.75">
      <c r="B1312" s="31" t="s">
        <v>1323</v>
      </c>
      <c r="C1312" s="32">
        <v>-8</v>
      </c>
      <c r="D1312" s="168" t="s">
        <v>1954</v>
      </c>
      <c r="E1312" s="32">
        <v>8</v>
      </c>
    </row>
    <row r="1313" spans="2:5" ht="12.75">
      <c r="B1313" s="31" t="s">
        <v>1770</v>
      </c>
      <c r="C1313" s="32">
        <v>-14</v>
      </c>
      <c r="D1313" s="168" t="s">
        <v>1323</v>
      </c>
      <c r="E1313" s="32">
        <v>14</v>
      </c>
    </row>
    <row r="1315" spans="2:5" ht="12.75">
      <c r="B1315" s="31" t="s">
        <v>1676</v>
      </c>
      <c r="C1315" s="32">
        <v>-14</v>
      </c>
      <c r="D1315" s="168" t="s">
        <v>1407</v>
      </c>
      <c r="E1315" s="32">
        <v>14</v>
      </c>
    </row>
    <row r="1316" spans="2:5" ht="12.75">
      <c r="B1316" s="31" t="s">
        <v>1961</v>
      </c>
      <c r="C1316" s="32">
        <v>-10</v>
      </c>
      <c r="D1316" s="168" t="s">
        <v>1407</v>
      </c>
      <c r="E1316" s="32">
        <v>10</v>
      </c>
    </row>
    <row r="1317" spans="2:5" ht="12.75">
      <c r="B1317" s="31" t="s">
        <v>1430</v>
      </c>
      <c r="C1317" s="32">
        <v>-8</v>
      </c>
      <c r="D1317" s="168" t="s">
        <v>1961</v>
      </c>
      <c r="E1317" s="32">
        <v>8</v>
      </c>
    </row>
    <row r="1318" spans="2:5" ht="12.75">
      <c r="B1318" s="31" t="s">
        <v>1430</v>
      </c>
      <c r="C1318" s="32">
        <v>-8</v>
      </c>
      <c r="D1318" s="168" t="s">
        <v>1961</v>
      </c>
      <c r="E1318" s="32">
        <v>8</v>
      </c>
    </row>
    <row r="1319" spans="2:5" ht="12.75">
      <c r="B1319" s="168" t="s">
        <v>1430</v>
      </c>
      <c r="C1319" s="32">
        <v>2</v>
      </c>
      <c r="D1319" s="31" t="s">
        <v>1962</v>
      </c>
      <c r="E1319" s="32">
        <v>-2</v>
      </c>
    </row>
    <row r="1320" spans="2:5" ht="12.75">
      <c r="B1320" s="168" t="s">
        <v>1430</v>
      </c>
      <c r="C1320" s="32">
        <v>8</v>
      </c>
      <c r="D1320" s="31" t="s">
        <v>1783</v>
      </c>
      <c r="E1320" s="32">
        <v>-8</v>
      </c>
    </row>
    <row r="1322" spans="2:5" ht="12.75">
      <c r="B1322" s="31" t="s">
        <v>1531</v>
      </c>
      <c r="C1322" s="32">
        <v>-10</v>
      </c>
      <c r="D1322" s="168" t="s">
        <v>1967</v>
      </c>
      <c r="E1322" s="32">
        <v>10</v>
      </c>
    </row>
    <row r="1323" spans="2:5" ht="12.75">
      <c r="B1323" s="168" t="s">
        <v>1531</v>
      </c>
      <c r="C1323" s="32">
        <v>8</v>
      </c>
      <c r="D1323" s="31" t="s">
        <v>1323</v>
      </c>
      <c r="E1323" s="32">
        <v>-8</v>
      </c>
    </row>
    <row r="1324" spans="2:5" ht="12.75">
      <c r="B1324" s="31" t="s">
        <v>1323</v>
      </c>
      <c r="C1324" s="32">
        <v>-8</v>
      </c>
      <c r="D1324" s="168" t="s">
        <v>1967</v>
      </c>
      <c r="E1324" s="32">
        <v>8</v>
      </c>
    </row>
    <row r="1325" spans="2:5" ht="12.75">
      <c r="B1325" s="168" t="s">
        <v>1967</v>
      </c>
      <c r="C1325" s="32">
        <v>8</v>
      </c>
      <c r="D1325" s="31" t="s">
        <v>1323</v>
      </c>
      <c r="E1325" s="32">
        <v>-8</v>
      </c>
    </row>
    <row r="1327" spans="2:5" ht="12.75">
      <c r="B1327" s="168" t="s">
        <v>1532</v>
      </c>
      <c r="C1327" s="32">
        <v>4</v>
      </c>
      <c r="D1327" s="31" t="s">
        <v>1442</v>
      </c>
      <c r="E1327" s="32">
        <v>-4</v>
      </c>
    </row>
    <row r="1328" spans="2:5" ht="12.75">
      <c r="B1328" s="31" t="s">
        <v>1972</v>
      </c>
      <c r="C1328" s="32">
        <v>-14</v>
      </c>
      <c r="D1328" s="168" t="s">
        <v>1442</v>
      </c>
      <c r="E1328" s="32">
        <v>14</v>
      </c>
    </row>
    <row r="1329" spans="2:5" ht="12.75">
      <c r="B1329" s="168" t="s">
        <v>1973</v>
      </c>
      <c r="C1329" s="32">
        <v>6</v>
      </c>
      <c r="D1329" s="31" t="s">
        <v>1442</v>
      </c>
      <c r="E1329" s="32">
        <v>-6</v>
      </c>
    </row>
    <row r="1330" spans="2:5" ht="12.75">
      <c r="B1330" s="168" t="s">
        <v>1973</v>
      </c>
      <c r="C1330" s="32">
        <v>2</v>
      </c>
      <c r="D1330" s="31" t="s">
        <v>1974</v>
      </c>
      <c r="E1330" s="32">
        <v>-2</v>
      </c>
    </row>
    <row r="1332" spans="2:5" ht="12.75">
      <c r="B1332" s="31" t="s">
        <v>1181</v>
      </c>
      <c r="C1332" s="32">
        <v>-6</v>
      </c>
      <c r="D1332" s="168" t="s">
        <v>1466</v>
      </c>
      <c r="E1332" s="32">
        <v>6</v>
      </c>
    </row>
    <row r="1333" spans="2:5" ht="12.75">
      <c r="B1333" s="168" t="s">
        <v>1466</v>
      </c>
      <c r="C1333" s="32">
        <v>4</v>
      </c>
      <c r="D1333" s="31" t="s">
        <v>1585</v>
      </c>
      <c r="E1333" s="32">
        <v>-4</v>
      </c>
    </row>
    <row r="1334" spans="2:5" ht="12.75">
      <c r="B1334" s="31" t="s">
        <v>1181</v>
      </c>
      <c r="C1334" s="32">
        <v>-18</v>
      </c>
      <c r="D1334" s="168" t="s">
        <v>1980</v>
      </c>
      <c r="E1334" s="32">
        <v>18</v>
      </c>
    </row>
    <row r="1335" spans="2:5" ht="12.75">
      <c r="B1335" s="168" t="s">
        <v>1585</v>
      </c>
      <c r="C1335" s="32">
        <v>2</v>
      </c>
      <c r="D1335" s="31" t="s">
        <v>1980</v>
      </c>
      <c r="E1335" s="32">
        <v>-2</v>
      </c>
    </row>
    <row r="1336" spans="2:5" ht="12.75">
      <c r="B1336" s="168" t="s">
        <v>1181</v>
      </c>
      <c r="C1336" s="32">
        <v>6</v>
      </c>
      <c r="D1336" s="31" t="s">
        <v>1585</v>
      </c>
      <c r="E1336" s="32">
        <v>-6</v>
      </c>
    </row>
    <row r="1338" spans="2:5" ht="12.75">
      <c r="B1338" s="31" t="s">
        <v>1884</v>
      </c>
      <c r="C1338" s="32">
        <v>-14</v>
      </c>
      <c r="D1338" s="168" t="s">
        <v>1984</v>
      </c>
      <c r="E1338" s="32">
        <v>14</v>
      </c>
    </row>
    <row r="1339" spans="2:5" ht="12.75">
      <c r="B1339" s="168" t="s">
        <v>1884</v>
      </c>
      <c r="C1339" s="32">
        <v>2</v>
      </c>
      <c r="D1339" s="31" t="s">
        <v>1933</v>
      </c>
      <c r="E1339" s="32">
        <v>-2</v>
      </c>
    </row>
    <row r="1340" spans="2:5" ht="12.75">
      <c r="B1340" s="31" t="s">
        <v>1467</v>
      </c>
      <c r="C1340" s="32">
        <v>-6</v>
      </c>
      <c r="D1340" s="168" t="s">
        <v>1884</v>
      </c>
      <c r="E1340" s="32">
        <v>6</v>
      </c>
    </row>
    <row r="1342" spans="2:5" ht="12.75">
      <c r="B1342" s="31" t="s">
        <v>1689</v>
      </c>
      <c r="C1342" s="32">
        <v>-2</v>
      </c>
      <c r="D1342" s="168" t="s">
        <v>1986</v>
      </c>
      <c r="E1342" s="32">
        <v>2</v>
      </c>
    </row>
    <row r="1343" spans="2:5" ht="12.75">
      <c r="B1343" s="168" t="s">
        <v>1370</v>
      </c>
      <c r="C1343" s="32">
        <v>12</v>
      </c>
      <c r="D1343" s="31" t="s">
        <v>1876</v>
      </c>
      <c r="E1343" s="32">
        <v>-12</v>
      </c>
    </row>
    <row r="1344" spans="2:5" ht="12.75">
      <c r="B1344" s="31" t="s">
        <v>1451</v>
      </c>
      <c r="C1344" s="32">
        <v>-6</v>
      </c>
      <c r="D1344" s="168" t="s">
        <v>1985</v>
      </c>
      <c r="E1344" s="32">
        <v>6</v>
      </c>
    </row>
    <row r="1345" spans="2:5" ht="12.75">
      <c r="B1345" s="168" t="s">
        <v>1985</v>
      </c>
      <c r="C1345" s="32">
        <v>4</v>
      </c>
      <c r="D1345" s="31" t="s">
        <v>1370</v>
      </c>
      <c r="E1345" s="32">
        <v>-4</v>
      </c>
    </row>
    <row r="1346" spans="2:5" ht="12.75">
      <c r="B1346" s="168" t="s">
        <v>1986</v>
      </c>
      <c r="C1346" s="32">
        <v>6</v>
      </c>
      <c r="D1346" s="31" t="s">
        <v>1451</v>
      </c>
      <c r="E1346" s="32">
        <v>-6</v>
      </c>
    </row>
    <row r="1347" spans="2:5" ht="12.75">
      <c r="B1347" s="168" t="s">
        <v>1876</v>
      </c>
      <c r="C1347" s="32">
        <v>2</v>
      </c>
      <c r="D1347" s="31" t="s">
        <v>1689</v>
      </c>
      <c r="E1347" s="32">
        <v>-2</v>
      </c>
    </row>
    <row r="1348" spans="2:5" ht="12.75">
      <c r="B1348" s="31" t="s">
        <v>1689</v>
      </c>
      <c r="C1348" s="32">
        <v>-2</v>
      </c>
      <c r="D1348" s="168" t="s">
        <v>1985</v>
      </c>
      <c r="E1348" s="32">
        <v>2</v>
      </c>
    </row>
    <row r="1349" spans="2:5" ht="12.75">
      <c r="B1349" s="168" t="s">
        <v>1370</v>
      </c>
      <c r="C1349" s="32">
        <v>12</v>
      </c>
      <c r="D1349" s="31" t="s">
        <v>1451</v>
      </c>
      <c r="E1349" s="32">
        <v>-12</v>
      </c>
    </row>
    <row r="1350" spans="2:5" ht="12.75">
      <c r="B1350" s="168" t="s">
        <v>1876</v>
      </c>
      <c r="C1350" s="32">
        <v>14</v>
      </c>
      <c r="D1350" s="31" t="s">
        <v>1986</v>
      </c>
      <c r="E1350" s="32">
        <v>-14</v>
      </c>
    </row>
    <row r="1351" spans="2:5" ht="12.75">
      <c r="B1351" s="168" t="s">
        <v>1985</v>
      </c>
      <c r="C1351" s="32">
        <v>6</v>
      </c>
      <c r="D1351" s="31" t="s">
        <v>1876</v>
      </c>
      <c r="E1351" s="32">
        <v>-6</v>
      </c>
    </row>
    <row r="1352" spans="2:5" ht="12.75">
      <c r="B1352" s="31" t="s">
        <v>1370</v>
      </c>
      <c r="C1352" s="32">
        <v>-4</v>
      </c>
      <c r="D1352" s="168" t="s">
        <v>1986</v>
      </c>
      <c r="E1352" s="32">
        <v>4</v>
      </c>
    </row>
    <row r="1353" spans="2:5" ht="12.75">
      <c r="B1353" s="168" t="s">
        <v>1451</v>
      </c>
      <c r="C1353" s="32">
        <v>2</v>
      </c>
      <c r="D1353" s="31" t="s">
        <v>1689</v>
      </c>
      <c r="E1353" s="32">
        <v>-2</v>
      </c>
    </row>
    <row r="1354" spans="2:5" ht="12.75">
      <c r="B1354" s="31" t="s">
        <v>1689</v>
      </c>
      <c r="C1354" s="32">
        <v>-2</v>
      </c>
      <c r="D1354" s="168" t="s">
        <v>1370</v>
      </c>
      <c r="E1354" s="32">
        <v>2</v>
      </c>
    </row>
    <row r="1355" spans="2:5" ht="12.75">
      <c r="B1355" s="31" t="s">
        <v>1986</v>
      </c>
      <c r="C1355" s="32">
        <v>-10</v>
      </c>
      <c r="D1355" s="168" t="s">
        <v>1985</v>
      </c>
      <c r="E1355" s="32">
        <v>10</v>
      </c>
    </row>
    <row r="1356" spans="2:5" ht="12.75">
      <c r="B1356" s="31" t="s">
        <v>1876</v>
      </c>
      <c r="C1356" s="32">
        <v>-10</v>
      </c>
      <c r="D1356" s="168" t="s">
        <v>1451</v>
      </c>
      <c r="E1356" s="32">
        <v>10</v>
      </c>
    </row>
    <row r="1358" spans="2:5" ht="12.75">
      <c r="B1358" s="31" t="s">
        <v>1990</v>
      </c>
      <c r="C1358" s="32">
        <v>-6</v>
      </c>
      <c r="D1358" s="168" t="s">
        <v>1676</v>
      </c>
      <c r="E1358" s="32">
        <v>6</v>
      </c>
    </row>
    <row r="1359" spans="2:5" ht="12.75">
      <c r="B1359" s="31" t="s">
        <v>1149</v>
      </c>
      <c r="C1359" s="32">
        <v>-14</v>
      </c>
      <c r="D1359" s="168" t="s">
        <v>1991</v>
      </c>
      <c r="E1359" s="32">
        <v>14</v>
      </c>
    </row>
    <row r="1360" spans="2:5" ht="12.75">
      <c r="B1360" s="168" t="s">
        <v>1149</v>
      </c>
      <c r="C1360" s="32">
        <v>12</v>
      </c>
      <c r="D1360" s="31" t="s">
        <v>1990</v>
      </c>
      <c r="E1360" s="32">
        <v>-12</v>
      </c>
    </row>
    <row r="1362" spans="2:5" ht="12.75">
      <c r="B1362" s="31" t="s">
        <v>1460</v>
      </c>
      <c r="C1362" s="32">
        <v>-4</v>
      </c>
      <c r="D1362" s="168" t="s">
        <v>1994</v>
      </c>
      <c r="E1362" s="32">
        <v>4</v>
      </c>
    </row>
    <row r="1363" spans="2:5" ht="12.75">
      <c r="B1363" s="168" t="s">
        <v>1269</v>
      </c>
      <c r="C1363" s="32">
        <v>2</v>
      </c>
      <c r="D1363" s="31" t="s">
        <v>1962</v>
      </c>
      <c r="E1363" s="32">
        <v>-2</v>
      </c>
    </row>
    <row r="1365" spans="2:5" ht="12.75">
      <c r="B1365" s="31" t="s">
        <v>1997</v>
      </c>
      <c r="C1365" s="32">
        <v>-14</v>
      </c>
      <c r="D1365" s="168" t="s">
        <v>1149</v>
      </c>
      <c r="E1365" s="32">
        <v>14</v>
      </c>
    </row>
    <row r="1366" spans="2:5" ht="12.75">
      <c r="B1366" s="31" t="s">
        <v>1974</v>
      </c>
      <c r="C1366" s="32">
        <v>-2</v>
      </c>
      <c r="D1366" s="168" t="s">
        <v>1998</v>
      </c>
      <c r="E1366" s="32">
        <v>2</v>
      </c>
    </row>
    <row r="1368" spans="2:5" ht="12.75">
      <c r="B1368" s="168" t="s">
        <v>1161</v>
      </c>
      <c r="C1368" s="32">
        <v>6</v>
      </c>
      <c r="D1368" s="31" t="s">
        <v>1451</v>
      </c>
      <c r="E1368" s="32">
        <v>-6</v>
      </c>
    </row>
    <row r="1370" spans="2:5" ht="12.75">
      <c r="B1370" s="168" t="s">
        <v>1770</v>
      </c>
      <c r="C1370" s="32">
        <v>6</v>
      </c>
      <c r="D1370" s="31" t="s">
        <v>2001</v>
      </c>
      <c r="E1370" s="32">
        <v>-6</v>
      </c>
    </row>
    <row r="1371" spans="2:5" ht="12.75">
      <c r="B1371" s="31" t="s">
        <v>1980</v>
      </c>
      <c r="C1371" s="32">
        <v>-2</v>
      </c>
      <c r="D1371" s="168" t="s">
        <v>1770</v>
      </c>
      <c r="E1371" s="32">
        <v>2</v>
      </c>
    </row>
    <row r="1373" spans="2:5" ht="12.75">
      <c r="B1373" s="168" t="s">
        <v>2002</v>
      </c>
      <c r="C1373" s="32">
        <v>14</v>
      </c>
      <c r="D1373" s="31" t="s">
        <v>1953</v>
      </c>
      <c r="E1373" s="32">
        <v>-14</v>
      </c>
    </row>
    <row r="1374" spans="2:5" ht="12.75">
      <c r="B1374" s="31" t="s">
        <v>2002</v>
      </c>
      <c r="C1374" s="32">
        <v>-10</v>
      </c>
      <c r="D1374" s="168" t="s">
        <v>1973</v>
      </c>
      <c r="E1374" s="32">
        <v>10</v>
      </c>
    </row>
    <row r="1376" spans="2:5" ht="12.75">
      <c r="B1376" s="168" t="s">
        <v>1449</v>
      </c>
      <c r="C1376" s="32">
        <v>4</v>
      </c>
      <c r="D1376" s="31" t="s">
        <v>1565</v>
      </c>
      <c r="E1376" s="32">
        <v>-4</v>
      </c>
    </row>
    <row r="1378" spans="2:5" ht="12.75">
      <c r="B1378" s="168" t="s">
        <v>1571</v>
      </c>
      <c r="C1378" s="32">
        <v>10</v>
      </c>
      <c r="D1378" s="31" t="s">
        <v>2008</v>
      </c>
      <c r="E1378" s="32">
        <v>-10</v>
      </c>
    </row>
    <row r="1379" spans="2:5" ht="12.75">
      <c r="B1379" s="168" t="s">
        <v>1541</v>
      </c>
      <c r="C1379" s="32">
        <v>14</v>
      </c>
      <c r="D1379" s="31" t="s">
        <v>1532</v>
      </c>
      <c r="E1379" s="32">
        <v>-14</v>
      </c>
    </row>
    <row r="1381" spans="2:5" ht="12.75">
      <c r="B1381" s="31" t="s">
        <v>2012</v>
      </c>
      <c r="C1381" s="32">
        <v>-4</v>
      </c>
      <c r="D1381" s="168" t="s">
        <v>1359</v>
      </c>
      <c r="E1381" s="32">
        <v>4</v>
      </c>
    </row>
    <row r="1382" spans="2:5" ht="12.75">
      <c r="B1382" s="31" t="s">
        <v>1451</v>
      </c>
      <c r="C1382" s="32">
        <v>-6</v>
      </c>
      <c r="D1382" s="168" t="s">
        <v>2011</v>
      </c>
      <c r="E1382" s="32">
        <v>6</v>
      </c>
    </row>
    <row r="1384" spans="2:5" ht="12.75">
      <c r="B1384" s="168" t="s">
        <v>1435</v>
      </c>
      <c r="C1384" s="32">
        <v>2</v>
      </c>
      <c r="D1384" s="31" t="s">
        <v>2016</v>
      </c>
      <c r="E1384" s="32">
        <v>-2</v>
      </c>
    </row>
    <row r="1385" spans="2:5" ht="12.75">
      <c r="B1385" s="31" t="s">
        <v>2015</v>
      </c>
      <c r="C1385" s="32">
        <v>-14</v>
      </c>
      <c r="D1385" s="168" t="s">
        <v>1565</v>
      </c>
      <c r="E1385" s="32">
        <v>14</v>
      </c>
    </row>
    <row r="1387" spans="2:5" ht="12.75">
      <c r="B1387" s="31" t="s">
        <v>2020</v>
      </c>
      <c r="C1387" s="32">
        <v>-2</v>
      </c>
      <c r="D1387" s="168" t="s">
        <v>1633</v>
      </c>
      <c r="E1387" s="32">
        <v>2</v>
      </c>
    </row>
    <row r="1388" spans="2:5" ht="12.75">
      <c r="B1388" s="168" t="s">
        <v>2019</v>
      </c>
      <c r="C1388" s="32">
        <v>10</v>
      </c>
      <c r="D1388" s="31" t="s">
        <v>1972</v>
      </c>
      <c r="E1388" s="32">
        <v>-10</v>
      </c>
    </row>
    <row r="1389" spans="2:5" ht="12.75">
      <c r="B1389" s="168" t="s">
        <v>1972</v>
      </c>
      <c r="C1389" s="32">
        <v>6</v>
      </c>
      <c r="D1389" s="31" t="s">
        <v>1405</v>
      </c>
      <c r="E1389" s="32">
        <v>-6</v>
      </c>
    </row>
    <row r="1391" spans="2:5" ht="12.75">
      <c r="B1391" s="31" t="s">
        <v>2027</v>
      </c>
      <c r="C1391" s="32">
        <v>-2</v>
      </c>
      <c r="D1391" s="168" t="s">
        <v>2002</v>
      </c>
      <c r="E1391" s="32">
        <v>2</v>
      </c>
    </row>
    <row r="1392" spans="2:5" ht="12.75">
      <c r="B1392" s="31" t="s">
        <v>2002</v>
      </c>
      <c r="C1392" s="32">
        <v>-10</v>
      </c>
      <c r="D1392" s="168" t="s">
        <v>1622</v>
      </c>
      <c r="E1392" s="32">
        <v>10</v>
      </c>
    </row>
    <row r="1393" spans="2:5" ht="12.75">
      <c r="B1393" s="168" t="s">
        <v>1460</v>
      </c>
      <c r="C1393" s="32">
        <v>14</v>
      </c>
      <c r="D1393" s="31" t="s">
        <v>1622</v>
      </c>
      <c r="E1393" s="32">
        <v>-14</v>
      </c>
    </row>
    <row r="1395" spans="2:5" ht="12.75">
      <c r="B1395" s="31" t="s">
        <v>2030</v>
      </c>
      <c r="C1395" s="32">
        <v>-2</v>
      </c>
      <c r="D1395" s="168" t="s">
        <v>2031</v>
      </c>
      <c r="E1395" s="32">
        <v>2</v>
      </c>
    </row>
    <row r="1396" spans="2:5" ht="12.75">
      <c r="B1396" s="31" t="s">
        <v>1503</v>
      </c>
      <c r="C1396" s="32">
        <v>-4</v>
      </c>
      <c r="D1396" s="168" t="s">
        <v>1516</v>
      </c>
      <c r="E1396" s="32">
        <v>4</v>
      </c>
    </row>
    <row r="1398" spans="2:5" ht="12.75">
      <c r="B1398" s="31" t="s">
        <v>1527</v>
      </c>
      <c r="C1398" s="32">
        <v>-4</v>
      </c>
      <c r="D1398" s="168" t="s">
        <v>1461</v>
      </c>
      <c r="E1398" s="32">
        <v>4</v>
      </c>
    </row>
    <row r="1400" spans="2:5" ht="12.75">
      <c r="B1400" s="168" t="s">
        <v>2034</v>
      </c>
      <c r="C1400" s="32">
        <v>14</v>
      </c>
      <c r="D1400" s="31" t="s">
        <v>2035</v>
      </c>
      <c r="E1400" s="32">
        <v>-14</v>
      </c>
    </row>
    <row r="1402" spans="2:5" ht="12.75">
      <c r="B1402" s="31" t="s">
        <v>2038</v>
      </c>
      <c r="C1402" s="32">
        <v>-2</v>
      </c>
      <c r="D1402" s="168" t="s">
        <v>2037</v>
      </c>
      <c r="E1402" s="32">
        <v>2</v>
      </c>
    </row>
    <row r="1404" spans="2:5" ht="12.75">
      <c r="B1404" s="168" t="s">
        <v>1967</v>
      </c>
      <c r="C1404" s="32">
        <v>2</v>
      </c>
      <c r="D1404" s="31" t="s">
        <v>2041</v>
      </c>
      <c r="E1404" s="32">
        <v>-2</v>
      </c>
    </row>
    <row r="1405" spans="2:5" ht="12.75">
      <c r="B1405" s="168" t="s">
        <v>1967</v>
      </c>
      <c r="C1405" s="32">
        <v>6</v>
      </c>
      <c r="D1405" s="31" t="s">
        <v>2042</v>
      </c>
      <c r="E1405" s="32">
        <v>-6</v>
      </c>
    </row>
    <row r="1407" spans="2:5" ht="12.75">
      <c r="B1407" s="168" t="s">
        <v>1405</v>
      </c>
      <c r="C1407" s="32">
        <v>8</v>
      </c>
      <c r="D1407" s="31" t="s">
        <v>2044</v>
      </c>
      <c r="E1407" s="32">
        <v>-8</v>
      </c>
    </row>
    <row r="1408" spans="2:5" ht="12.75">
      <c r="B1408" s="31" t="s">
        <v>2046</v>
      </c>
      <c r="C1408" s="32">
        <v>-2</v>
      </c>
      <c r="D1408" s="168" t="s">
        <v>2047</v>
      </c>
      <c r="E1408" s="32">
        <v>2</v>
      </c>
    </row>
    <row r="1410" spans="2:5" ht="12.75">
      <c r="B1410" s="168" t="s">
        <v>2050</v>
      </c>
      <c r="C1410" s="32">
        <v>6</v>
      </c>
      <c r="D1410" s="31" t="s">
        <v>2051</v>
      </c>
      <c r="E1410" s="32">
        <v>-6</v>
      </c>
    </row>
    <row r="1411" spans="2:5" ht="12.75">
      <c r="B1411" s="168" t="s">
        <v>1503</v>
      </c>
      <c r="C1411" s="32">
        <v>2</v>
      </c>
      <c r="D1411" s="31" t="s">
        <v>2052</v>
      </c>
      <c r="E1411" s="32">
        <v>-2</v>
      </c>
    </row>
    <row r="1413" spans="2:5" ht="12.75">
      <c r="B1413" s="31" t="s">
        <v>2054</v>
      </c>
      <c r="C1413" s="32">
        <v>-4</v>
      </c>
      <c r="D1413" s="168" t="s">
        <v>1948</v>
      </c>
      <c r="E1413" s="32">
        <v>4</v>
      </c>
    </row>
    <row r="1415" spans="2:5" ht="12.75">
      <c r="B1415" s="168" t="s">
        <v>2011</v>
      </c>
      <c r="C1415" s="32">
        <v>8</v>
      </c>
      <c r="D1415" s="31" t="s">
        <v>2059</v>
      </c>
      <c r="E1415" s="32">
        <v>-8</v>
      </c>
    </row>
    <row r="1416" spans="2:5" ht="12.75">
      <c r="B1416" s="31" t="s">
        <v>2058</v>
      </c>
      <c r="C1416" s="32">
        <v>-2</v>
      </c>
      <c r="D1416" s="168" t="s">
        <v>1483</v>
      </c>
      <c r="E1416" s="32">
        <v>2</v>
      </c>
    </row>
    <row r="1417" spans="2:5" ht="12.75">
      <c r="B1417" s="168" t="s">
        <v>2011</v>
      </c>
      <c r="C1417" s="32">
        <v>6</v>
      </c>
      <c r="D1417" s="31" t="s">
        <v>1984</v>
      </c>
      <c r="E1417" s="32">
        <v>-6</v>
      </c>
    </row>
    <row r="1419" spans="2:5" ht="12.75">
      <c r="B1419" s="31" t="s">
        <v>1961</v>
      </c>
      <c r="C1419" s="32">
        <v>-6</v>
      </c>
      <c r="D1419" s="168" t="s">
        <v>1676</v>
      </c>
      <c r="E1419" s="32">
        <v>6</v>
      </c>
    </row>
    <row r="1421" spans="2:5" ht="12.75">
      <c r="B1421" s="168" t="s">
        <v>1994</v>
      </c>
      <c r="C1421" s="32">
        <v>4</v>
      </c>
      <c r="D1421" s="31" t="s">
        <v>1585</v>
      </c>
      <c r="E1421" s="32">
        <v>-4</v>
      </c>
    </row>
    <row r="1423" spans="2:5" ht="12.75">
      <c r="B1423" s="168" t="s">
        <v>1997</v>
      </c>
      <c r="C1423" s="32">
        <v>6</v>
      </c>
      <c r="D1423" s="31" t="s">
        <v>2063</v>
      </c>
      <c r="E1423" s="32">
        <v>-6</v>
      </c>
    </row>
    <row r="1425" spans="2:5" ht="12.75">
      <c r="B1425" s="31" t="s">
        <v>2064</v>
      </c>
      <c r="C1425" s="32">
        <v>-6</v>
      </c>
      <c r="D1425" s="168" t="s">
        <v>2065</v>
      </c>
      <c r="E1425" s="32">
        <v>6</v>
      </c>
    </row>
    <row r="1427" spans="2:5" ht="12.75">
      <c r="B1427" s="168" t="s">
        <v>2068</v>
      </c>
      <c r="C1427" s="32">
        <v>2</v>
      </c>
      <c r="D1427" s="31" t="s">
        <v>2070</v>
      </c>
      <c r="E1427" s="32">
        <v>-2</v>
      </c>
    </row>
    <row r="1428" spans="2:5" ht="12.75">
      <c r="B1428" s="168" t="s">
        <v>2069</v>
      </c>
      <c r="C1428" s="32">
        <v>16</v>
      </c>
      <c r="D1428" s="31" t="s">
        <v>1721</v>
      </c>
      <c r="E1428" s="32">
        <v>-16</v>
      </c>
    </row>
    <row r="1430" spans="2:5" ht="12.75">
      <c r="B1430" s="31" t="s">
        <v>2073</v>
      </c>
      <c r="C1430" s="32">
        <v>-2</v>
      </c>
      <c r="D1430" s="168" t="s">
        <v>2072</v>
      </c>
      <c r="E1430" s="32">
        <v>2</v>
      </c>
    </row>
    <row r="1432" spans="2:5" ht="12.75">
      <c r="B1432" s="31" t="s">
        <v>2047</v>
      </c>
      <c r="C1432" s="32">
        <v>-6</v>
      </c>
      <c r="D1432" s="168" t="s">
        <v>2076</v>
      </c>
      <c r="E1432" s="32">
        <v>6</v>
      </c>
    </row>
    <row r="1433" spans="2:5" ht="12.75">
      <c r="B1433" s="31" t="s">
        <v>2047</v>
      </c>
      <c r="C1433" s="32">
        <v>-14</v>
      </c>
      <c r="D1433" s="168" t="s">
        <v>1442</v>
      </c>
      <c r="E1433" s="32">
        <v>14</v>
      </c>
    </row>
    <row r="1435" spans="2:5" ht="12.75">
      <c r="B1435" s="31" t="s">
        <v>2078</v>
      </c>
      <c r="C1435" s="32">
        <v>-2</v>
      </c>
      <c r="D1435" s="168" t="s">
        <v>2079</v>
      </c>
      <c r="E1435" s="32">
        <v>2</v>
      </c>
    </row>
    <row r="1437" spans="2:5" ht="12.75">
      <c r="B1437" s="31" t="s">
        <v>1384</v>
      </c>
      <c r="C1437" s="32">
        <v>-8</v>
      </c>
      <c r="D1437" s="168" t="s">
        <v>2083</v>
      </c>
      <c r="E1437" s="32">
        <v>8</v>
      </c>
    </row>
    <row r="1438" spans="2:5" ht="12.75">
      <c r="B1438" s="31" t="s">
        <v>2083</v>
      </c>
      <c r="C1438" s="32">
        <v>-12</v>
      </c>
      <c r="D1438" s="168" t="s">
        <v>1384</v>
      </c>
      <c r="E1438" s="32">
        <v>12</v>
      </c>
    </row>
    <row r="1439" spans="2:5" ht="12.75">
      <c r="B1439" s="168" t="s">
        <v>1384</v>
      </c>
      <c r="C1439" s="32">
        <v>12</v>
      </c>
      <c r="D1439" s="31" t="s">
        <v>2083</v>
      </c>
      <c r="E1439" s="32">
        <v>-12</v>
      </c>
    </row>
    <row r="1441" spans="2:5" ht="12.75">
      <c r="B1441" s="168" t="s">
        <v>2088</v>
      </c>
      <c r="C1441" s="32">
        <v>16</v>
      </c>
      <c r="D1441" s="31" t="s">
        <v>2087</v>
      </c>
      <c r="E1441" s="32">
        <v>-16</v>
      </c>
    </row>
    <row r="1442" spans="2:5" ht="12.75">
      <c r="B1442" s="168" t="s">
        <v>1531</v>
      </c>
      <c r="C1442" s="32">
        <v>6</v>
      </c>
      <c r="D1442" s="31" t="s">
        <v>1942</v>
      </c>
      <c r="E1442" s="32">
        <v>-6</v>
      </c>
    </row>
    <row r="1443" spans="2:5" ht="12.75">
      <c r="B1443" s="168" t="s">
        <v>1430</v>
      </c>
      <c r="C1443" s="32">
        <v>12</v>
      </c>
      <c r="D1443" s="31" t="s">
        <v>2088</v>
      </c>
      <c r="E1443" s="32">
        <v>-12</v>
      </c>
    </row>
    <row r="1445" spans="2:5" ht="12.75">
      <c r="B1445" s="168" t="s">
        <v>2098</v>
      </c>
      <c r="C1445" s="32">
        <v>16</v>
      </c>
      <c r="D1445" s="31" t="s">
        <v>2097</v>
      </c>
      <c r="E1445" s="32">
        <v>-16</v>
      </c>
    </row>
    <row r="1446" spans="2:5" ht="12.75">
      <c r="B1446" s="168" t="s">
        <v>2098</v>
      </c>
      <c r="C1446" s="32">
        <v>10</v>
      </c>
      <c r="D1446" s="31" t="s">
        <v>2099</v>
      </c>
      <c r="E1446" s="32">
        <v>-10</v>
      </c>
    </row>
    <row r="1447" spans="2:5" ht="12.75">
      <c r="B1447" s="31" t="s">
        <v>1181</v>
      </c>
      <c r="C1447" s="32">
        <v>-6</v>
      </c>
      <c r="D1447" s="168" t="s">
        <v>2097</v>
      </c>
      <c r="E1447" s="32">
        <v>6</v>
      </c>
    </row>
    <row r="1448" spans="2:5" ht="12.75">
      <c r="B1448" s="168" t="s">
        <v>2098</v>
      </c>
      <c r="C1448" s="32">
        <v>12</v>
      </c>
      <c r="D1448" s="31" t="s">
        <v>1181</v>
      </c>
      <c r="E1448" s="32">
        <v>-12</v>
      </c>
    </row>
    <row r="1449" spans="2:5" ht="12.75">
      <c r="B1449" s="168" t="s">
        <v>1181</v>
      </c>
      <c r="C1449" s="32">
        <v>6</v>
      </c>
      <c r="D1449" s="31" t="s">
        <v>1761</v>
      </c>
      <c r="E1449" s="32">
        <v>-6</v>
      </c>
    </row>
    <row r="1450" spans="2:5" ht="12.75">
      <c r="B1450" s="168" t="s">
        <v>2097</v>
      </c>
      <c r="C1450" s="32">
        <v>6</v>
      </c>
      <c r="D1450" s="31" t="s">
        <v>1181</v>
      </c>
      <c r="E1450" s="32">
        <v>-6</v>
      </c>
    </row>
    <row r="1451" spans="2:5" ht="12.75">
      <c r="B1451" s="168" t="s">
        <v>1181</v>
      </c>
      <c r="C1451" s="32">
        <v>14</v>
      </c>
      <c r="D1451" s="31" t="s">
        <v>2097</v>
      </c>
      <c r="E1451" s="32">
        <v>-14</v>
      </c>
    </row>
    <row r="1452" spans="2:5" ht="12.75">
      <c r="B1452" s="168" t="s">
        <v>2099</v>
      </c>
      <c r="C1452" s="32">
        <v>12</v>
      </c>
      <c r="D1452" s="31" t="s">
        <v>2098</v>
      </c>
      <c r="E1452" s="32">
        <v>-12</v>
      </c>
    </row>
    <row r="1454" spans="2:7" ht="12.75">
      <c r="B1454" s="31" t="s">
        <v>2108</v>
      </c>
      <c r="C1454" s="32">
        <v>-2</v>
      </c>
      <c r="D1454" s="168" t="s">
        <v>1948</v>
      </c>
      <c r="E1454" s="32">
        <v>2</v>
      </c>
      <c r="F1454" s="30" t="s">
        <v>2104</v>
      </c>
      <c r="G1454" s="29">
        <v>-44</v>
      </c>
    </row>
    <row r="1455" spans="2:7" ht="12.75">
      <c r="B1455" s="31" t="s">
        <v>2109</v>
      </c>
      <c r="C1455" s="32">
        <v>-4</v>
      </c>
      <c r="D1455" s="168" t="s">
        <v>1475</v>
      </c>
      <c r="E1455" s="32">
        <v>4</v>
      </c>
      <c r="F1455" s="30" t="s">
        <v>2105</v>
      </c>
      <c r="G1455" s="29">
        <v>-4</v>
      </c>
    </row>
    <row r="1456" spans="2:7" ht="12.75">
      <c r="B1456" s="31" t="s">
        <v>2113</v>
      </c>
      <c r="C1456" s="32">
        <v>-4</v>
      </c>
      <c r="D1456" s="168" t="s">
        <v>2114</v>
      </c>
      <c r="E1456" s="32">
        <v>4</v>
      </c>
      <c r="F1456" s="30" t="s">
        <v>1358</v>
      </c>
      <c r="G1456" s="29">
        <v>-16</v>
      </c>
    </row>
    <row r="1457" spans="2:7" ht="12.75">
      <c r="B1457" s="31" t="s">
        <v>2110</v>
      </c>
      <c r="C1457" s="32">
        <v>-12</v>
      </c>
      <c r="D1457" s="168" t="s">
        <v>2115</v>
      </c>
      <c r="E1457" s="32">
        <v>12</v>
      </c>
      <c r="F1457" s="30" t="s">
        <v>2106</v>
      </c>
      <c r="G1457" s="29">
        <v>-6</v>
      </c>
    </row>
    <row r="1458" spans="2:7" ht="12.75">
      <c r="B1458" s="31" t="s">
        <v>2111</v>
      </c>
      <c r="C1458" s="32">
        <v>-8</v>
      </c>
      <c r="D1458" s="168" t="s">
        <v>2037</v>
      </c>
      <c r="E1458" s="32">
        <v>8</v>
      </c>
      <c r="F1458" s="30" t="s">
        <v>2107</v>
      </c>
      <c r="G1458" s="29">
        <v>-8</v>
      </c>
    </row>
    <row r="1459" spans="2:7" ht="12.75">
      <c r="B1459" s="31" t="s">
        <v>1792</v>
      </c>
      <c r="C1459" s="32">
        <v>-8</v>
      </c>
      <c r="D1459" s="168" t="s">
        <v>2112</v>
      </c>
      <c r="E1459" s="32">
        <v>8</v>
      </c>
      <c r="F1459" s="30" t="s">
        <v>1357</v>
      </c>
      <c r="G1459" s="29">
        <v>-8</v>
      </c>
    </row>
    <row r="1460" spans="2:7" ht="12.75">
      <c r="B1460" s="168" t="s">
        <v>1948</v>
      </c>
      <c r="C1460" s="32">
        <v>2</v>
      </c>
      <c r="D1460" s="31" t="s">
        <v>2115</v>
      </c>
      <c r="E1460" s="32">
        <v>-2</v>
      </c>
      <c r="F1460" s="30" t="s">
        <v>1202</v>
      </c>
      <c r="G1460" s="29">
        <v>-24</v>
      </c>
    </row>
    <row r="1461" spans="2:7" ht="12.75">
      <c r="B1461" s="31" t="s">
        <v>1475</v>
      </c>
      <c r="C1461" s="32">
        <v>-14</v>
      </c>
      <c r="D1461" s="168" t="s">
        <v>2037</v>
      </c>
      <c r="E1461" s="32">
        <v>14</v>
      </c>
      <c r="F1461" s="30" t="s">
        <v>1208</v>
      </c>
      <c r="G1461" s="29">
        <v>-18</v>
      </c>
    </row>
    <row r="1462" spans="2:7" ht="12.75">
      <c r="B1462" s="168" t="s">
        <v>2114</v>
      </c>
      <c r="C1462" s="32">
        <v>6</v>
      </c>
      <c r="D1462" s="31" t="s">
        <v>2112</v>
      </c>
      <c r="E1462" s="32">
        <v>-6</v>
      </c>
      <c r="F1462" s="30" t="s">
        <v>1206</v>
      </c>
      <c r="G1462" s="29">
        <v>14</v>
      </c>
    </row>
    <row r="1463" spans="2:7" ht="12.75">
      <c r="B1463" s="168" t="s">
        <v>2110</v>
      </c>
      <c r="C1463" s="32">
        <v>10</v>
      </c>
      <c r="D1463" s="31" t="s">
        <v>2108</v>
      </c>
      <c r="E1463" s="32">
        <v>-10</v>
      </c>
      <c r="F1463" s="30" t="s">
        <v>1209</v>
      </c>
      <c r="G1463" s="29">
        <v>60</v>
      </c>
    </row>
    <row r="1464" spans="2:7" ht="12.75">
      <c r="B1464" s="31" t="s">
        <v>2111</v>
      </c>
      <c r="C1464" s="32">
        <v>-10</v>
      </c>
      <c r="D1464" s="168" t="s">
        <v>2109</v>
      </c>
      <c r="E1464" s="32">
        <v>10</v>
      </c>
      <c r="F1464" s="30" t="s">
        <v>1356</v>
      </c>
      <c r="G1464" s="29">
        <v>34</v>
      </c>
    </row>
    <row r="1465" spans="2:7" ht="12.75">
      <c r="B1465" s="31" t="s">
        <v>1792</v>
      </c>
      <c r="C1465" s="32">
        <v>-10</v>
      </c>
      <c r="D1465" s="168" t="s">
        <v>2113</v>
      </c>
      <c r="E1465" s="32">
        <v>10</v>
      </c>
      <c r="F1465" s="30" t="s">
        <v>1203</v>
      </c>
      <c r="G1465" s="29">
        <v>20</v>
      </c>
    </row>
    <row r="1466" spans="2:5" ht="12.75">
      <c r="B1466" s="168" t="s">
        <v>2114</v>
      </c>
      <c r="C1466" s="32">
        <v>14</v>
      </c>
      <c r="D1466" s="31" t="s">
        <v>1948</v>
      </c>
      <c r="E1466" s="32">
        <v>-14</v>
      </c>
    </row>
    <row r="1467" spans="2:5" ht="12.75">
      <c r="B1467" s="168" t="s">
        <v>2037</v>
      </c>
      <c r="C1467" s="32">
        <v>8</v>
      </c>
      <c r="D1467" s="31" t="s">
        <v>2113</v>
      </c>
      <c r="E1467" s="32">
        <v>-8</v>
      </c>
    </row>
    <row r="1468" spans="2:5" ht="12.75">
      <c r="B1468" s="168" t="s">
        <v>1475</v>
      </c>
      <c r="C1468" s="32">
        <v>4</v>
      </c>
      <c r="D1468" s="31" t="s">
        <v>2110</v>
      </c>
      <c r="E1468" s="32">
        <v>-4</v>
      </c>
    </row>
    <row r="1469" spans="2:5" ht="12.75">
      <c r="B1469" s="168" t="s">
        <v>2115</v>
      </c>
      <c r="C1469" s="32">
        <v>12</v>
      </c>
      <c r="D1469" s="31" t="s">
        <v>2108</v>
      </c>
      <c r="E1469" s="32">
        <v>-12</v>
      </c>
    </row>
    <row r="1470" spans="2:5" ht="12.75">
      <c r="B1470" s="168" t="s">
        <v>2112</v>
      </c>
      <c r="C1470" s="32">
        <v>10</v>
      </c>
      <c r="D1470" s="31" t="s">
        <v>2111</v>
      </c>
      <c r="E1470" s="32">
        <v>-10</v>
      </c>
    </row>
    <row r="1471" spans="2:5" ht="12.75">
      <c r="B1471" s="31" t="s">
        <v>2109</v>
      </c>
      <c r="C1471" s="32">
        <v>-10</v>
      </c>
      <c r="D1471" s="168" t="s">
        <v>1792</v>
      </c>
      <c r="E1471" s="32">
        <v>10</v>
      </c>
    </row>
    <row r="1472" spans="2:5" ht="12.75">
      <c r="B1472" s="168" t="s">
        <v>2037</v>
      </c>
      <c r="C1472" s="32">
        <v>14</v>
      </c>
      <c r="D1472" s="31" t="s">
        <v>2114</v>
      </c>
      <c r="E1472" s="32">
        <v>-14</v>
      </c>
    </row>
    <row r="1473" spans="2:5" ht="12.75">
      <c r="B1473" s="168" t="s">
        <v>1948</v>
      </c>
      <c r="C1473" s="32">
        <v>2</v>
      </c>
      <c r="D1473" s="31" t="s">
        <v>2112</v>
      </c>
      <c r="E1473" s="32">
        <v>-2</v>
      </c>
    </row>
    <row r="1474" spans="2:5" ht="12.75">
      <c r="B1474" s="168" t="s">
        <v>2115</v>
      </c>
      <c r="C1474" s="32">
        <v>16</v>
      </c>
      <c r="D1474" s="31" t="s">
        <v>1475</v>
      </c>
      <c r="E1474" s="32">
        <v>-16</v>
      </c>
    </row>
    <row r="1475" spans="2:5" ht="12.75">
      <c r="B1475" s="31" t="s">
        <v>2113</v>
      </c>
      <c r="C1475" s="32">
        <v>-10</v>
      </c>
      <c r="D1475" s="168" t="s">
        <v>2109</v>
      </c>
      <c r="E1475" s="32">
        <v>10</v>
      </c>
    </row>
    <row r="1476" spans="2:5" ht="12.75">
      <c r="B1476" s="168" t="s">
        <v>1792</v>
      </c>
      <c r="C1476" s="32">
        <v>10</v>
      </c>
      <c r="D1476" s="31" t="s">
        <v>2110</v>
      </c>
      <c r="E1476" s="32">
        <v>-10</v>
      </c>
    </row>
    <row r="1477" spans="2:5" ht="12.75">
      <c r="B1477" s="31" t="s">
        <v>2108</v>
      </c>
      <c r="C1477" s="32">
        <v>-10</v>
      </c>
      <c r="D1477" s="168" t="s">
        <v>2111</v>
      </c>
      <c r="E1477" s="32">
        <v>10</v>
      </c>
    </row>
    <row r="1478" spans="2:5" ht="12.75">
      <c r="B1478" s="31" t="s">
        <v>1948</v>
      </c>
      <c r="C1478" s="32">
        <v>-16</v>
      </c>
      <c r="D1478" s="168" t="s">
        <v>2037</v>
      </c>
      <c r="E1478" s="32">
        <v>16</v>
      </c>
    </row>
    <row r="1479" spans="2:5" ht="12.75">
      <c r="B1479" s="168" t="s">
        <v>2114</v>
      </c>
      <c r="C1479" s="32">
        <v>4</v>
      </c>
      <c r="D1479" s="31" t="s">
        <v>2115</v>
      </c>
      <c r="E1479" s="32">
        <v>-4</v>
      </c>
    </row>
    <row r="1480" spans="2:5" ht="12.75">
      <c r="B1480" s="168" t="s">
        <v>1475</v>
      </c>
      <c r="C1480" s="32">
        <v>4</v>
      </c>
      <c r="D1480" s="31" t="s">
        <v>2113</v>
      </c>
      <c r="E1480" s="32">
        <v>-4</v>
      </c>
    </row>
    <row r="1481" spans="2:5" ht="12.75">
      <c r="B1481" s="168" t="s">
        <v>2112</v>
      </c>
      <c r="C1481" s="32">
        <v>10</v>
      </c>
      <c r="D1481" s="31" t="s">
        <v>2108</v>
      </c>
      <c r="E1481" s="32">
        <v>-10</v>
      </c>
    </row>
    <row r="1482" spans="2:5" ht="12.75">
      <c r="B1482" s="168" t="s">
        <v>2110</v>
      </c>
      <c r="C1482" s="32">
        <v>10</v>
      </c>
      <c r="D1482" s="31" t="s">
        <v>2109</v>
      </c>
      <c r="E1482" s="32">
        <v>-10</v>
      </c>
    </row>
    <row r="1483" spans="2:5" ht="12.75">
      <c r="B1483" s="168" t="s">
        <v>2111</v>
      </c>
      <c r="C1483" s="32">
        <v>10</v>
      </c>
      <c r="D1483" s="31" t="s">
        <v>1792</v>
      </c>
      <c r="E1483" s="32">
        <v>-10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50"/>
  <sheetViews>
    <sheetView tabSelected="1" zoomScalePageLayoutView="0" workbookViewId="0" topLeftCell="A1">
      <selection activeCell="D4" sqref="D4:D39"/>
    </sheetView>
  </sheetViews>
  <sheetFormatPr defaultColWidth="9.140625" defaultRowHeight="12.75"/>
  <cols>
    <col min="2" max="2" width="21.421875" style="0" customWidth="1"/>
    <col min="3" max="3" width="5.57421875" style="0" bestFit="1" customWidth="1"/>
    <col min="4" max="4" width="15.00390625" style="0" bestFit="1" customWidth="1"/>
    <col min="5" max="5" width="6.57421875" style="0" customWidth="1"/>
    <col min="6" max="8" width="6.7109375" style="0" customWidth="1"/>
    <col min="9" max="9" width="7.00390625" style="0" bestFit="1" customWidth="1"/>
  </cols>
  <sheetData>
    <row r="2" spans="2:13" ht="15">
      <c r="B2" s="66"/>
      <c r="C2" s="66" t="s">
        <v>1139</v>
      </c>
      <c r="D2" s="66" t="s">
        <v>1140</v>
      </c>
      <c r="E2" s="66" t="s">
        <v>270</v>
      </c>
      <c r="F2" s="66" t="s">
        <v>271</v>
      </c>
      <c r="G2" s="66" t="s">
        <v>272</v>
      </c>
      <c r="H2" s="66" t="s">
        <v>273</v>
      </c>
      <c r="I2" s="66" t="s">
        <v>519</v>
      </c>
      <c r="J2" s="3"/>
      <c r="K2" s="3"/>
      <c r="L2" s="3"/>
      <c r="M2" s="3"/>
    </row>
    <row r="3" spans="2:16" ht="15">
      <c r="B3" s="68" t="s">
        <v>1101</v>
      </c>
      <c r="C3" s="69">
        <f>1152-18-20-6-10+24-10-6-32+6</f>
        <v>1080</v>
      </c>
      <c r="D3" s="70"/>
      <c r="E3" s="70">
        <v>18</v>
      </c>
      <c r="F3" s="70">
        <v>0</v>
      </c>
      <c r="G3" s="70">
        <v>38</v>
      </c>
      <c r="H3" s="70">
        <f aca="true" t="shared" si="0" ref="H3:H38">E3+F3+G3</f>
        <v>56</v>
      </c>
      <c r="I3" s="142">
        <f aca="true" t="shared" si="1" ref="I3:I38">SUM(E3/H3)</f>
        <v>0.32142857142857145</v>
      </c>
      <c r="J3" s="3"/>
      <c r="K3" s="3"/>
      <c r="L3" s="3"/>
      <c r="M3" s="3"/>
      <c r="N3" s="182"/>
      <c r="O3" s="182"/>
      <c r="P3" s="182"/>
    </row>
    <row r="4" spans="2:16" ht="15">
      <c r="B4" s="68" t="s">
        <v>1089</v>
      </c>
      <c r="C4" s="69">
        <f>1184+14+22+20+6-16-10+18-6-8+20</f>
        <v>1244</v>
      </c>
      <c r="D4" s="70">
        <v>20</v>
      </c>
      <c r="E4" s="70">
        <v>23</v>
      </c>
      <c r="F4" s="70">
        <v>1</v>
      </c>
      <c r="G4" s="70">
        <v>34</v>
      </c>
      <c r="H4" s="70">
        <f t="shared" si="0"/>
        <v>58</v>
      </c>
      <c r="I4" s="142">
        <f t="shared" si="1"/>
        <v>0.39655172413793105</v>
      </c>
      <c r="J4" s="3"/>
      <c r="K4" s="3"/>
      <c r="L4" s="3"/>
      <c r="M4" s="3"/>
      <c r="N4" s="182"/>
      <c r="O4" s="182"/>
      <c r="P4" s="182"/>
    </row>
    <row r="5" spans="2:16" ht="15">
      <c r="B5" s="68" t="s">
        <v>1086</v>
      </c>
      <c r="C5" s="69">
        <f>1374-12+36-6</f>
        <v>1392</v>
      </c>
      <c r="D5" s="70"/>
      <c r="E5" s="70">
        <v>42</v>
      </c>
      <c r="F5" s="70">
        <v>1</v>
      </c>
      <c r="G5" s="70">
        <v>15</v>
      </c>
      <c r="H5" s="70">
        <f t="shared" si="0"/>
        <v>58</v>
      </c>
      <c r="I5" s="142">
        <f t="shared" si="1"/>
        <v>0.7241379310344828</v>
      </c>
      <c r="J5" s="3"/>
      <c r="K5" s="3"/>
      <c r="L5" s="3"/>
      <c r="M5" s="3"/>
      <c r="N5" s="182"/>
      <c r="O5" s="182"/>
      <c r="P5" s="182"/>
    </row>
    <row r="6" spans="2:16" ht="15">
      <c r="B6" s="68" t="s">
        <v>1091</v>
      </c>
      <c r="C6" s="69">
        <v>1190</v>
      </c>
      <c r="D6" s="70"/>
      <c r="E6" s="70">
        <v>0</v>
      </c>
      <c r="F6" s="70">
        <v>0</v>
      </c>
      <c r="G6" s="70">
        <v>1</v>
      </c>
      <c r="H6" s="70">
        <f t="shared" si="0"/>
        <v>1</v>
      </c>
      <c r="I6" s="142">
        <f t="shared" si="1"/>
        <v>0</v>
      </c>
      <c r="J6" s="3"/>
      <c r="K6" s="3"/>
      <c r="L6" s="3"/>
      <c r="M6" s="3"/>
      <c r="N6" s="182"/>
      <c r="O6" s="182"/>
      <c r="P6" s="182"/>
    </row>
    <row r="7" spans="2:16" ht="15">
      <c r="B7" s="68" t="s">
        <v>1107</v>
      </c>
      <c r="C7" s="69">
        <f>1038+8-4-18-2+10+26</f>
        <v>1058</v>
      </c>
      <c r="D7" s="70"/>
      <c r="E7" s="70">
        <v>22</v>
      </c>
      <c r="F7" s="70">
        <v>0</v>
      </c>
      <c r="G7" s="70">
        <v>85</v>
      </c>
      <c r="H7" s="70">
        <f t="shared" si="0"/>
        <v>107</v>
      </c>
      <c r="I7" s="142">
        <f t="shared" si="1"/>
        <v>0.205607476635514</v>
      </c>
      <c r="J7" s="3"/>
      <c r="K7" s="3"/>
      <c r="L7" s="3"/>
      <c r="M7" s="3"/>
      <c r="N7" s="182"/>
      <c r="P7" s="182"/>
    </row>
    <row r="8" spans="2:16" ht="15">
      <c r="B8" s="68" t="s">
        <v>1103</v>
      </c>
      <c r="C8" s="69">
        <f>1142+34-16</f>
        <v>1160</v>
      </c>
      <c r="D8" s="70">
        <v>-16</v>
      </c>
      <c r="E8" s="70">
        <v>7</v>
      </c>
      <c r="F8" s="70">
        <v>0</v>
      </c>
      <c r="G8" s="70">
        <v>16</v>
      </c>
      <c r="H8" s="70">
        <f t="shared" si="0"/>
        <v>23</v>
      </c>
      <c r="I8" s="142">
        <f t="shared" si="1"/>
        <v>0.30434782608695654</v>
      </c>
      <c r="J8" s="3"/>
      <c r="K8" s="3"/>
      <c r="L8" s="3"/>
      <c r="M8" s="3"/>
      <c r="N8" s="182"/>
      <c r="P8" s="182"/>
    </row>
    <row r="9" spans="2:16" ht="15">
      <c r="B9" s="68" t="s">
        <v>1094</v>
      </c>
      <c r="C9" s="69">
        <f>1184-22-2+34</f>
        <v>1194</v>
      </c>
      <c r="D9" s="70">
        <v>34</v>
      </c>
      <c r="E9" s="70">
        <v>12</v>
      </c>
      <c r="F9" s="70">
        <v>0</v>
      </c>
      <c r="G9" s="70">
        <v>17</v>
      </c>
      <c r="H9" s="70">
        <f t="shared" si="0"/>
        <v>29</v>
      </c>
      <c r="I9" s="142">
        <f t="shared" si="1"/>
        <v>0.41379310344827586</v>
      </c>
      <c r="J9" s="3"/>
      <c r="K9" s="3"/>
      <c r="L9" s="3"/>
      <c r="M9" s="3"/>
      <c r="N9" s="182"/>
      <c r="P9" s="182"/>
    </row>
    <row r="10" spans="2:16" ht="15">
      <c r="B10" s="68" t="s">
        <v>1099</v>
      </c>
      <c r="C10" s="69">
        <f>1158+20+12-4-6-2-2+10-8</f>
        <v>1178</v>
      </c>
      <c r="D10" s="70">
        <v>-8</v>
      </c>
      <c r="E10" s="70">
        <v>12</v>
      </c>
      <c r="F10" s="70">
        <v>0</v>
      </c>
      <c r="G10" s="70">
        <v>25</v>
      </c>
      <c r="H10" s="70">
        <f t="shared" si="0"/>
        <v>37</v>
      </c>
      <c r="I10" s="142">
        <f t="shared" si="1"/>
        <v>0.32432432432432434</v>
      </c>
      <c r="J10" s="3"/>
      <c r="K10" s="3"/>
      <c r="L10" s="3"/>
      <c r="M10" s="3"/>
      <c r="N10" s="182"/>
      <c r="P10" s="182"/>
    </row>
    <row r="11" spans="2:13" ht="15">
      <c r="B11" s="68" t="s">
        <v>1085</v>
      </c>
      <c r="C11" s="69">
        <f>1292+24+48+20-18+18-2-16</f>
        <v>1366</v>
      </c>
      <c r="D11" s="70"/>
      <c r="E11" s="70">
        <v>39</v>
      </c>
      <c r="F11" s="70">
        <v>0</v>
      </c>
      <c r="G11" s="70">
        <v>33</v>
      </c>
      <c r="H11" s="70">
        <f t="shared" si="0"/>
        <v>72</v>
      </c>
      <c r="I11" s="142">
        <f t="shared" si="1"/>
        <v>0.5416666666666666</v>
      </c>
      <c r="J11" s="3"/>
      <c r="K11" s="3"/>
      <c r="L11" s="3"/>
      <c r="M11" s="3"/>
    </row>
    <row r="12" spans="2:13" ht="15">
      <c r="B12" s="68" t="s">
        <v>1084</v>
      </c>
      <c r="C12" s="69">
        <f>1480-16-20+6-4-18</f>
        <v>1428</v>
      </c>
      <c r="D12" s="70">
        <v>-18</v>
      </c>
      <c r="E12" s="70">
        <v>310</v>
      </c>
      <c r="F12" s="70">
        <v>0</v>
      </c>
      <c r="G12" s="70">
        <v>171</v>
      </c>
      <c r="H12" s="70">
        <f t="shared" si="0"/>
        <v>481</v>
      </c>
      <c r="I12" s="142">
        <f t="shared" si="1"/>
        <v>0.6444906444906445</v>
      </c>
      <c r="J12" s="3"/>
      <c r="K12" s="3"/>
      <c r="L12" s="3"/>
      <c r="M12" s="3"/>
    </row>
    <row r="13" spans="2:16" ht="15">
      <c r="B13" s="68" t="s">
        <v>1095</v>
      </c>
      <c r="C13" s="69">
        <f>1436-8-14+8-6-8-6-6-16+4+26+14</f>
        <v>1424</v>
      </c>
      <c r="D13" s="70">
        <v>14</v>
      </c>
      <c r="E13" s="70">
        <v>118</v>
      </c>
      <c r="F13" s="70">
        <v>0</v>
      </c>
      <c r="G13" s="70">
        <v>136</v>
      </c>
      <c r="H13" s="70">
        <f t="shared" si="0"/>
        <v>254</v>
      </c>
      <c r="I13" s="142">
        <f t="shared" si="1"/>
        <v>0.4645669291338583</v>
      </c>
      <c r="J13" s="3"/>
      <c r="K13" s="3"/>
      <c r="L13" s="3"/>
      <c r="M13" s="3"/>
      <c r="N13" s="182"/>
      <c r="P13" s="182"/>
    </row>
    <row r="14" spans="2:13" ht="15">
      <c r="B14" s="68" t="s">
        <v>515</v>
      </c>
      <c r="C14" s="69">
        <f>1058-10-6-2-4-2+4-6+12-6-22-6-6-10-6-4-4</f>
        <v>980</v>
      </c>
      <c r="D14" s="70"/>
      <c r="E14" s="70">
        <v>14</v>
      </c>
      <c r="F14" s="70">
        <v>0</v>
      </c>
      <c r="G14" s="70">
        <v>66</v>
      </c>
      <c r="H14" s="70">
        <f t="shared" si="0"/>
        <v>80</v>
      </c>
      <c r="I14" s="142">
        <f t="shared" si="1"/>
        <v>0.175</v>
      </c>
      <c r="J14" s="3"/>
      <c r="K14" s="3"/>
      <c r="L14" s="3"/>
      <c r="M14" s="3"/>
    </row>
    <row r="15" spans="2:13" ht="15">
      <c r="B15" s="68" t="s">
        <v>2100</v>
      </c>
      <c r="C15" s="69">
        <f>1200-44</f>
        <v>1156</v>
      </c>
      <c r="D15" s="70">
        <v>-44</v>
      </c>
      <c r="E15" s="70">
        <v>0</v>
      </c>
      <c r="F15" s="70">
        <v>0</v>
      </c>
      <c r="G15" s="70">
        <v>5</v>
      </c>
      <c r="H15" s="70">
        <f t="shared" si="0"/>
        <v>5</v>
      </c>
      <c r="I15" s="142">
        <f t="shared" si="1"/>
        <v>0</v>
      </c>
      <c r="J15" s="3"/>
      <c r="K15" s="3"/>
      <c r="L15" s="3"/>
      <c r="M15" s="3"/>
    </row>
    <row r="16" spans="2:13" ht="15">
      <c r="B16" s="68" t="s">
        <v>817</v>
      </c>
      <c r="C16" s="69">
        <f>1188</f>
        <v>1188</v>
      </c>
      <c r="D16" s="70"/>
      <c r="E16" s="70">
        <v>14</v>
      </c>
      <c r="F16" s="70">
        <v>0</v>
      </c>
      <c r="G16" s="70">
        <v>22</v>
      </c>
      <c r="H16" s="70">
        <f t="shared" si="0"/>
        <v>36</v>
      </c>
      <c r="I16" s="142">
        <f t="shared" si="1"/>
        <v>0.3888888888888889</v>
      </c>
      <c r="J16" s="3"/>
      <c r="K16" s="3"/>
      <c r="L16" s="3"/>
      <c r="M16" s="3"/>
    </row>
    <row r="17" spans="2:13" ht="15">
      <c r="B17" s="68" t="s">
        <v>2101</v>
      </c>
      <c r="C17" s="69">
        <f>1200-4</f>
        <v>1196</v>
      </c>
      <c r="D17" s="70">
        <v>-4</v>
      </c>
      <c r="E17" s="70">
        <v>2</v>
      </c>
      <c r="F17" s="70">
        <v>0</v>
      </c>
      <c r="G17" s="70">
        <v>3</v>
      </c>
      <c r="H17" s="70">
        <f t="shared" si="0"/>
        <v>5</v>
      </c>
      <c r="I17" s="142">
        <f t="shared" si="1"/>
        <v>0.4</v>
      </c>
      <c r="J17" s="3"/>
      <c r="K17" s="3"/>
      <c r="L17" s="3"/>
      <c r="M17" s="3"/>
    </row>
    <row r="18" spans="2:13" ht="15">
      <c r="B18" s="68" t="s">
        <v>1092</v>
      </c>
      <c r="C18" s="69">
        <v>1190</v>
      </c>
      <c r="D18" s="70"/>
      <c r="E18" s="70">
        <v>0</v>
      </c>
      <c r="F18" s="70">
        <v>0</v>
      </c>
      <c r="G18" s="70">
        <v>1</v>
      </c>
      <c r="H18" s="70">
        <f t="shared" si="0"/>
        <v>1</v>
      </c>
      <c r="I18" s="142">
        <f t="shared" si="1"/>
        <v>0</v>
      </c>
      <c r="J18" s="3"/>
      <c r="K18" s="3"/>
      <c r="L18" s="3"/>
      <c r="M18" s="3"/>
    </row>
    <row r="19" spans="2:13" ht="15">
      <c r="B19" s="68" t="s">
        <v>1102</v>
      </c>
      <c r="C19" s="69">
        <f>1148-10-2-2-2</f>
        <v>1132</v>
      </c>
      <c r="D19" s="70"/>
      <c r="E19" s="70">
        <v>0</v>
      </c>
      <c r="F19" s="70">
        <v>0</v>
      </c>
      <c r="G19" s="70">
        <v>10</v>
      </c>
      <c r="H19" s="70">
        <f t="shared" si="0"/>
        <v>10</v>
      </c>
      <c r="I19" s="142">
        <f t="shared" si="1"/>
        <v>0</v>
      </c>
      <c r="J19" s="3"/>
      <c r="K19" s="3"/>
      <c r="L19" s="3"/>
      <c r="M19" s="3"/>
    </row>
    <row r="20" spans="2:13" ht="15">
      <c r="B20" s="68" t="s">
        <v>1705</v>
      </c>
      <c r="C20" s="69">
        <f>1140-10-8-2-2-2-4-4-4-4-4+6-2</f>
        <v>1100</v>
      </c>
      <c r="D20" s="70"/>
      <c r="E20" s="70">
        <v>3</v>
      </c>
      <c r="F20" s="70">
        <v>0</v>
      </c>
      <c r="G20" s="70">
        <v>19</v>
      </c>
      <c r="H20" s="70">
        <f t="shared" si="0"/>
        <v>22</v>
      </c>
      <c r="I20" s="142">
        <f t="shared" si="1"/>
        <v>0.13636363636363635</v>
      </c>
      <c r="J20" s="3"/>
      <c r="K20" s="3"/>
      <c r="L20" s="3"/>
      <c r="M20" s="3"/>
    </row>
    <row r="21" spans="2:13" ht="15">
      <c r="B21" s="68" t="s">
        <v>1346</v>
      </c>
      <c r="C21" s="69">
        <f>1200+6-2</f>
        <v>1204</v>
      </c>
      <c r="D21" s="70"/>
      <c r="E21" s="70">
        <v>2</v>
      </c>
      <c r="F21" s="70">
        <v>0</v>
      </c>
      <c r="G21" s="70">
        <v>1</v>
      </c>
      <c r="H21" s="70">
        <f t="shared" si="0"/>
        <v>3</v>
      </c>
      <c r="I21" s="142">
        <f t="shared" si="1"/>
        <v>0.6666666666666666</v>
      </c>
      <c r="J21" s="3"/>
      <c r="K21" s="3"/>
      <c r="L21" s="3"/>
      <c r="M21" s="3"/>
    </row>
    <row r="22" spans="2:13" ht="15">
      <c r="B22" s="68" t="s">
        <v>1909</v>
      </c>
      <c r="C22" s="69">
        <v>1190</v>
      </c>
      <c r="D22" s="70"/>
      <c r="E22" s="70">
        <v>0</v>
      </c>
      <c r="F22" s="70">
        <v>0</v>
      </c>
      <c r="G22" s="70">
        <v>1</v>
      </c>
      <c r="H22" s="70">
        <f t="shared" si="0"/>
        <v>1</v>
      </c>
      <c r="I22" s="142">
        <f t="shared" si="1"/>
        <v>0</v>
      </c>
      <c r="J22" s="3"/>
      <c r="K22" s="3"/>
      <c r="L22" s="3"/>
      <c r="M22" s="3"/>
    </row>
    <row r="23" spans="2:13" ht="15">
      <c r="B23" s="68" t="s">
        <v>1913</v>
      </c>
      <c r="C23" s="69">
        <f>1200-18</f>
        <v>1182</v>
      </c>
      <c r="D23" s="70"/>
      <c r="E23" s="70">
        <v>0</v>
      </c>
      <c r="F23" s="70">
        <v>0</v>
      </c>
      <c r="G23" s="70">
        <v>2</v>
      </c>
      <c r="H23" s="70">
        <f t="shared" si="0"/>
        <v>2</v>
      </c>
      <c r="I23" s="142">
        <f t="shared" si="1"/>
        <v>0</v>
      </c>
      <c r="J23" s="3"/>
      <c r="K23" s="3"/>
      <c r="L23" s="3"/>
      <c r="M23" s="3"/>
    </row>
    <row r="24" spans="2:13" ht="15">
      <c r="B24" s="68" t="s">
        <v>1093</v>
      </c>
      <c r="C24" s="69">
        <v>1182</v>
      </c>
      <c r="D24" s="70"/>
      <c r="E24" s="70">
        <v>0</v>
      </c>
      <c r="F24" s="70">
        <v>0</v>
      </c>
      <c r="G24" s="70">
        <v>3</v>
      </c>
      <c r="H24" s="70">
        <f t="shared" si="0"/>
        <v>3</v>
      </c>
      <c r="I24" s="142">
        <f t="shared" si="1"/>
        <v>0</v>
      </c>
      <c r="J24" s="3"/>
      <c r="K24" s="3"/>
      <c r="L24" s="3"/>
      <c r="M24" s="3"/>
    </row>
    <row r="25" spans="2:16" ht="15">
      <c r="B25" s="68" t="s">
        <v>1360</v>
      </c>
      <c r="C25" s="69">
        <f>1206-6-18+4</f>
        <v>1186</v>
      </c>
      <c r="D25" s="70"/>
      <c r="E25" s="70">
        <v>4</v>
      </c>
      <c r="F25" s="70">
        <v>0</v>
      </c>
      <c r="G25" s="70">
        <v>6</v>
      </c>
      <c r="H25" s="70">
        <f>E25+F25+G25</f>
        <v>10</v>
      </c>
      <c r="I25" s="142">
        <f t="shared" si="1"/>
        <v>0.4</v>
      </c>
      <c r="J25" s="3"/>
      <c r="K25" s="3"/>
      <c r="L25" s="3"/>
      <c r="M25" s="3"/>
      <c r="P25" s="3"/>
    </row>
    <row r="26" spans="2:16" ht="15">
      <c r="B26" s="68" t="s">
        <v>1088</v>
      </c>
      <c r="C26" s="69">
        <f>1306-6-4+2-4+12-10-4-8+14-12-6-10-4+2+14+2-6+16-6-6+60</f>
        <v>1342</v>
      </c>
      <c r="D26" s="70">
        <v>60</v>
      </c>
      <c r="E26" s="70">
        <v>48</v>
      </c>
      <c r="F26" s="70">
        <v>0</v>
      </c>
      <c r="G26" s="70">
        <v>55</v>
      </c>
      <c r="H26" s="70">
        <f t="shared" si="0"/>
        <v>103</v>
      </c>
      <c r="I26" s="142">
        <f t="shared" si="1"/>
        <v>0.46601941747572817</v>
      </c>
      <c r="J26" s="3"/>
      <c r="K26" s="3"/>
      <c r="L26" s="3"/>
      <c r="M26" s="3"/>
      <c r="P26" s="3"/>
    </row>
    <row r="27" spans="2:13" ht="15">
      <c r="B27" s="68" t="s">
        <v>1100</v>
      </c>
      <c r="C27" s="69">
        <v>1154</v>
      </c>
      <c r="D27" s="70"/>
      <c r="E27" s="70">
        <v>0</v>
      </c>
      <c r="F27" s="70">
        <v>0</v>
      </c>
      <c r="G27" s="70">
        <v>4</v>
      </c>
      <c r="H27" s="70">
        <f t="shared" si="0"/>
        <v>4</v>
      </c>
      <c r="I27" s="142">
        <f t="shared" si="1"/>
        <v>0</v>
      </c>
      <c r="J27" s="3"/>
      <c r="K27" s="3"/>
      <c r="L27" s="3"/>
      <c r="M27" s="3"/>
    </row>
    <row r="28" spans="2:13" ht="15">
      <c r="B28" s="68" t="s">
        <v>1106</v>
      </c>
      <c r="C28" s="69">
        <v>1122</v>
      </c>
      <c r="D28" s="70"/>
      <c r="E28" s="70">
        <v>0</v>
      </c>
      <c r="F28" s="70">
        <v>0</v>
      </c>
      <c r="G28" s="70">
        <v>9</v>
      </c>
      <c r="H28" s="70">
        <f t="shared" si="0"/>
        <v>9</v>
      </c>
      <c r="I28" s="142">
        <f t="shared" si="1"/>
        <v>0</v>
      </c>
      <c r="J28" s="3"/>
      <c r="K28" s="3"/>
      <c r="L28" s="3"/>
      <c r="M28" s="3"/>
    </row>
    <row r="29" spans="2:13" ht="15">
      <c r="B29" s="68" t="s">
        <v>1096</v>
      </c>
      <c r="C29" s="69">
        <f>1178-24+14</f>
        <v>1168</v>
      </c>
      <c r="D29" s="70"/>
      <c r="E29" s="70">
        <v>13</v>
      </c>
      <c r="F29" s="70">
        <v>0</v>
      </c>
      <c r="G29" s="70">
        <v>23</v>
      </c>
      <c r="H29" s="70">
        <f t="shared" si="0"/>
        <v>36</v>
      </c>
      <c r="I29" s="142">
        <f t="shared" si="1"/>
        <v>0.3611111111111111</v>
      </c>
      <c r="J29" s="3"/>
      <c r="K29" s="3"/>
      <c r="L29" s="3"/>
      <c r="M29" s="3"/>
    </row>
    <row r="30" spans="2:13" ht="15">
      <c r="B30" s="68" t="s">
        <v>2102</v>
      </c>
      <c r="C30" s="69">
        <f>1200-6</f>
        <v>1194</v>
      </c>
      <c r="D30" s="70">
        <v>-6</v>
      </c>
      <c r="E30" s="70">
        <v>2</v>
      </c>
      <c r="F30" s="70">
        <v>0</v>
      </c>
      <c r="G30" s="70">
        <v>3</v>
      </c>
      <c r="H30" s="70">
        <f t="shared" si="0"/>
        <v>5</v>
      </c>
      <c r="I30" s="142">
        <f t="shared" si="1"/>
        <v>0.4</v>
      </c>
      <c r="J30" s="3"/>
      <c r="K30" s="3"/>
      <c r="L30" s="3"/>
      <c r="M30" s="3"/>
    </row>
    <row r="31" spans="2:13" ht="15">
      <c r="B31" s="68" t="s">
        <v>1090</v>
      </c>
      <c r="C31" s="69">
        <v>1192</v>
      </c>
      <c r="D31" s="70"/>
      <c r="E31" s="70">
        <v>0</v>
      </c>
      <c r="F31" s="70">
        <v>0</v>
      </c>
      <c r="G31" s="70">
        <v>1</v>
      </c>
      <c r="H31" s="70">
        <f t="shared" si="0"/>
        <v>1</v>
      </c>
      <c r="I31" s="142">
        <f t="shared" si="1"/>
        <v>0</v>
      </c>
      <c r="J31" s="3"/>
      <c r="K31" s="3"/>
      <c r="L31" s="3"/>
      <c r="M31" s="3"/>
    </row>
    <row r="32" spans="2:13" ht="15">
      <c r="B32" s="68" t="s">
        <v>1098</v>
      </c>
      <c r="C32" s="69">
        <f>1200-36</f>
        <v>1164</v>
      </c>
      <c r="D32" s="70"/>
      <c r="E32" s="70">
        <v>1</v>
      </c>
      <c r="F32" s="70">
        <v>0</v>
      </c>
      <c r="G32" s="70">
        <v>4</v>
      </c>
      <c r="H32" s="70">
        <f t="shared" si="0"/>
        <v>5</v>
      </c>
      <c r="I32" s="142">
        <f t="shared" si="1"/>
        <v>0.2</v>
      </c>
      <c r="J32" s="3"/>
      <c r="K32" s="3"/>
      <c r="L32" s="3"/>
      <c r="M32" s="3"/>
    </row>
    <row r="33" spans="2:16" ht="15">
      <c r="B33" s="68" t="s">
        <v>1087</v>
      </c>
      <c r="C33" s="69">
        <f>1370-40+2+6-6-24+4-8-6-12+14-4+2-6-4+10-6+14-6+14-4-4+8+2-4-4+14+16+12+2</f>
        <v>1352</v>
      </c>
      <c r="D33" s="70"/>
      <c r="E33" s="70">
        <v>241</v>
      </c>
      <c r="F33" s="70">
        <v>0</v>
      </c>
      <c r="G33" s="70">
        <v>217</v>
      </c>
      <c r="H33" s="70">
        <f t="shared" si="0"/>
        <v>458</v>
      </c>
      <c r="I33" s="142">
        <f t="shared" si="1"/>
        <v>0.5262008733624454</v>
      </c>
      <c r="J33" s="3"/>
      <c r="K33" s="3"/>
      <c r="L33" s="3"/>
      <c r="M33" s="3"/>
      <c r="N33" s="182"/>
      <c r="P33" s="182"/>
    </row>
    <row r="34" spans="2:16" ht="15">
      <c r="B34" s="68" t="s">
        <v>1105</v>
      </c>
      <c r="C34" s="69">
        <f>944-2+10+8-4-4-2-2-4-2-4-2-4-6-2-8-2-2-2+16-2-10-2-2-2-2-2-2-2-2-2-2-2-6-2-2-2</f>
        <v>880</v>
      </c>
      <c r="D34" s="70"/>
      <c r="E34" s="70">
        <v>9</v>
      </c>
      <c r="F34" s="70">
        <v>0</v>
      </c>
      <c r="G34" s="70">
        <v>141</v>
      </c>
      <c r="H34" s="70">
        <f t="shared" si="0"/>
        <v>150</v>
      </c>
      <c r="I34" s="142">
        <f t="shared" si="1"/>
        <v>0.06</v>
      </c>
      <c r="J34" s="3"/>
      <c r="K34" s="3"/>
      <c r="L34" s="3"/>
      <c r="M34" s="3"/>
      <c r="N34" s="182"/>
      <c r="P34" s="182"/>
    </row>
    <row r="35" spans="2:16" ht="15">
      <c r="B35" s="68" t="s">
        <v>1214</v>
      </c>
      <c r="C35" s="69">
        <f>1200-24</f>
        <v>1176</v>
      </c>
      <c r="D35" s="70"/>
      <c r="E35" s="70">
        <v>2</v>
      </c>
      <c r="F35" s="70">
        <v>0</v>
      </c>
      <c r="G35" s="70">
        <v>4</v>
      </c>
      <c r="H35" s="70">
        <f t="shared" si="0"/>
        <v>6</v>
      </c>
      <c r="I35" s="142">
        <f t="shared" si="1"/>
        <v>0.3333333333333333</v>
      </c>
      <c r="J35" s="3"/>
      <c r="K35" s="3"/>
      <c r="L35" s="3"/>
      <c r="M35" s="3"/>
      <c r="N35" s="182"/>
      <c r="P35" s="182"/>
    </row>
    <row r="36" spans="2:13" ht="15">
      <c r="B36" s="68" t="s">
        <v>1104</v>
      </c>
      <c r="C36" s="69">
        <v>1136</v>
      </c>
      <c r="D36" s="70"/>
      <c r="E36" s="70">
        <v>2</v>
      </c>
      <c r="F36" s="70">
        <v>0</v>
      </c>
      <c r="G36" s="70">
        <v>10</v>
      </c>
      <c r="H36" s="70">
        <f t="shared" si="0"/>
        <v>12</v>
      </c>
      <c r="I36" s="142">
        <f t="shared" si="1"/>
        <v>0.16666666666666666</v>
      </c>
      <c r="J36" s="3"/>
      <c r="K36" s="3"/>
      <c r="L36" s="3"/>
      <c r="M36" s="3"/>
    </row>
    <row r="37" spans="2:13" ht="15">
      <c r="B37" s="68" t="s">
        <v>1083</v>
      </c>
      <c r="C37" s="69">
        <f>1568+4+2+6+4+6+2+2+6+2-16-18-24</f>
        <v>1544</v>
      </c>
      <c r="D37" s="70">
        <v>-24</v>
      </c>
      <c r="E37" s="70">
        <v>317</v>
      </c>
      <c r="F37" s="70">
        <v>0</v>
      </c>
      <c r="G37" s="70">
        <v>88</v>
      </c>
      <c r="H37" s="70">
        <f t="shared" si="0"/>
        <v>405</v>
      </c>
      <c r="I37" s="142">
        <f t="shared" si="1"/>
        <v>0.782716049382716</v>
      </c>
      <c r="J37" s="3"/>
      <c r="K37" s="3"/>
      <c r="L37" s="3"/>
      <c r="M37" s="3"/>
    </row>
    <row r="38" spans="2:13" ht="15">
      <c r="B38" s="68" t="s">
        <v>1097</v>
      </c>
      <c r="C38" s="69">
        <f>1180-14</f>
        <v>1166</v>
      </c>
      <c r="D38" s="70"/>
      <c r="E38" s="70">
        <v>1</v>
      </c>
      <c r="F38" s="70">
        <v>0</v>
      </c>
      <c r="G38" s="70">
        <v>4</v>
      </c>
      <c r="H38" s="70">
        <f t="shared" si="0"/>
        <v>5</v>
      </c>
      <c r="I38" s="142">
        <f t="shared" si="1"/>
        <v>0.2</v>
      </c>
      <c r="J38" s="3"/>
      <c r="K38" s="3"/>
      <c r="L38" s="3"/>
      <c r="M38" s="3"/>
    </row>
    <row r="39" spans="2:13" ht="15">
      <c r="B39" s="68" t="s">
        <v>2116</v>
      </c>
      <c r="C39" s="69">
        <f>1200-8</f>
        <v>1192</v>
      </c>
      <c r="D39" s="70">
        <v>-8</v>
      </c>
      <c r="E39" s="70">
        <v>2</v>
      </c>
      <c r="F39" s="70">
        <v>0</v>
      </c>
      <c r="G39" s="70">
        <v>3</v>
      </c>
      <c r="H39" s="70">
        <f>E39+F39+G39</f>
        <v>5</v>
      </c>
      <c r="I39" s="142">
        <f>SUM(E39/H39)</f>
        <v>0.4</v>
      </c>
      <c r="J39" s="3"/>
      <c r="K39" s="3"/>
      <c r="L39" s="3"/>
      <c r="M39" s="3"/>
    </row>
    <row r="40" spans="2:13" ht="15">
      <c r="B40" s="11"/>
      <c r="C40" s="12"/>
      <c r="D40" s="12"/>
      <c r="E40" s="13"/>
      <c r="F40" s="13"/>
      <c r="G40" s="13"/>
      <c r="H40" s="13"/>
      <c r="I40" s="3"/>
      <c r="J40" s="3"/>
      <c r="K40" s="3"/>
      <c r="L40" s="3"/>
      <c r="M40" s="3"/>
    </row>
    <row r="41" spans="2:13" ht="15">
      <c r="B41" s="11"/>
      <c r="C41" s="12"/>
      <c r="D41" s="12"/>
      <c r="E41" s="13"/>
      <c r="F41" s="13"/>
      <c r="G41" s="14"/>
      <c r="H41" s="13"/>
      <c r="I41" s="3"/>
      <c r="J41" s="3"/>
      <c r="K41" s="3"/>
      <c r="L41" s="3"/>
      <c r="M41" s="3"/>
    </row>
    <row r="42" spans="2:13" ht="15">
      <c r="B42" s="11"/>
      <c r="C42" s="12"/>
      <c r="D42" s="12"/>
      <c r="E42" s="13"/>
      <c r="F42" s="13"/>
      <c r="G42" s="13"/>
      <c r="H42" s="13"/>
      <c r="I42" s="3"/>
      <c r="J42" s="3"/>
      <c r="K42" s="3"/>
      <c r="L42" s="3"/>
      <c r="M42" s="3"/>
    </row>
    <row r="43" spans="2:13" ht="15">
      <c r="B43" s="7"/>
      <c r="C43" s="7"/>
      <c r="D43" s="7"/>
      <c r="E43" s="7"/>
      <c r="F43" s="7"/>
      <c r="G43" s="7"/>
      <c r="H43" s="7"/>
      <c r="I43" s="3"/>
      <c r="J43" s="3"/>
      <c r="K43" s="3"/>
      <c r="L43" s="3"/>
      <c r="M43" s="3"/>
    </row>
    <row r="44" spans="2:13" ht="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ht="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8" ht="15">
      <c r="B50" s="3"/>
      <c r="C50" s="3"/>
      <c r="D50" s="3"/>
      <c r="E50" s="3"/>
      <c r="F50" s="3"/>
      <c r="G50" s="3"/>
      <c r="H50" s="3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3"/>
  <sheetViews>
    <sheetView zoomScale="110" zoomScaleNormal="110" zoomScalePageLayoutView="0" workbookViewId="0" topLeftCell="A1">
      <selection activeCell="D39" sqref="D39"/>
    </sheetView>
  </sheetViews>
  <sheetFormatPr defaultColWidth="9.140625" defaultRowHeight="12.75"/>
  <cols>
    <col min="1" max="1" width="3.57421875" style="0" bestFit="1" customWidth="1"/>
    <col min="2" max="2" width="15.8515625" style="0" bestFit="1" customWidth="1"/>
    <col min="3" max="3" width="5.140625" style="0" bestFit="1" customWidth="1"/>
    <col min="4" max="4" width="11.57421875" style="0" customWidth="1"/>
    <col min="5" max="5" width="3.28125" style="0" bestFit="1" customWidth="1"/>
    <col min="6" max="6" width="2.421875" style="0" bestFit="1" customWidth="1"/>
    <col min="7" max="7" width="3.28125" style="0" bestFit="1" customWidth="1"/>
    <col min="8" max="8" width="3.57421875" style="0" bestFit="1" customWidth="1"/>
    <col min="9" max="9" width="5.421875" style="0" bestFit="1" customWidth="1"/>
  </cols>
  <sheetData>
    <row r="2" spans="1:9" s="193" customFormat="1" ht="25.5">
      <c r="A2" s="192"/>
      <c r="B2" s="66" t="s">
        <v>1416</v>
      </c>
      <c r="C2" s="66" t="s">
        <v>1117</v>
      </c>
      <c r="D2" s="192" t="s">
        <v>1140</v>
      </c>
      <c r="E2" s="66" t="s">
        <v>270</v>
      </c>
      <c r="F2" s="66" t="s">
        <v>271</v>
      </c>
      <c r="G2" s="66" t="s">
        <v>272</v>
      </c>
      <c r="H2" s="66" t="s">
        <v>273</v>
      </c>
      <c r="I2" s="66" t="s">
        <v>519</v>
      </c>
    </row>
    <row r="3" spans="1:9" s="193" customFormat="1" ht="12.75">
      <c r="A3" s="69" t="s">
        <v>1270</v>
      </c>
      <c r="B3" s="68" t="s">
        <v>1153</v>
      </c>
      <c r="C3" s="69">
        <f>80+34+8+20+36+10+8</f>
        <v>196</v>
      </c>
      <c r="D3" s="69"/>
      <c r="E3" s="70">
        <v>21</v>
      </c>
      <c r="F3" s="70">
        <v>0</v>
      </c>
      <c r="G3" s="70">
        <v>25</v>
      </c>
      <c r="H3" s="70">
        <f>E3+F3+G3</f>
        <v>46</v>
      </c>
      <c r="I3" s="142">
        <f>SUM(E3/H3)</f>
        <v>0.45652173913043476</v>
      </c>
    </row>
    <row r="4" spans="1:9" s="193" customFormat="1" ht="12.75">
      <c r="A4" s="69" t="s">
        <v>1271</v>
      </c>
      <c r="B4" s="68" t="s">
        <v>1084</v>
      </c>
      <c r="C4" s="69">
        <f>82+12+20+6+10+2+6+10+8</f>
        <v>156</v>
      </c>
      <c r="D4" s="69"/>
      <c r="E4" s="70">
        <v>45</v>
      </c>
      <c r="F4" s="70">
        <v>0</v>
      </c>
      <c r="G4" s="70">
        <v>21</v>
      </c>
      <c r="H4" s="70">
        <f>E4+F4+G4</f>
        <v>66</v>
      </c>
      <c r="I4" s="142">
        <f>SUM(E4/H4)</f>
        <v>0.6818181818181818</v>
      </c>
    </row>
    <row r="5" spans="1:9" s="193" customFormat="1" ht="12.75">
      <c r="A5" s="69" t="s">
        <v>1372</v>
      </c>
      <c r="B5" s="68" t="s">
        <v>170</v>
      </c>
      <c r="C5" s="69">
        <f>124+8+8+4+8</f>
        <v>152</v>
      </c>
      <c r="D5" s="69"/>
      <c r="E5" s="70">
        <v>42</v>
      </c>
      <c r="F5" s="70">
        <v>0</v>
      </c>
      <c r="G5" s="70">
        <v>9</v>
      </c>
      <c r="H5" s="70">
        <f>E5+F5+G5</f>
        <v>51</v>
      </c>
      <c r="I5" s="142">
        <f>SUM(E5/H5)</f>
        <v>0.8235294117647058</v>
      </c>
    </row>
    <row r="6" spans="1:9" ht="12.75">
      <c r="A6" s="69" t="s">
        <v>1312</v>
      </c>
      <c r="B6" s="68" t="s">
        <v>32</v>
      </c>
      <c r="C6" s="69">
        <f>94+2+22</f>
        <v>118</v>
      </c>
      <c r="D6" s="69"/>
      <c r="E6" s="70">
        <v>38</v>
      </c>
      <c r="F6" s="70">
        <v>0</v>
      </c>
      <c r="G6" s="70">
        <v>28</v>
      </c>
      <c r="H6" s="70">
        <f aca="true" t="shared" si="0" ref="H6:H21">E6+F6+G6</f>
        <v>66</v>
      </c>
      <c r="I6" s="142">
        <f aca="true" t="shared" si="1" ref="I6:I21">SUM(E6/H6)</f>
        <v>0.5757575757575758</v>
      </c>
    </row>
    <row r="7" spans="1:9" ht="12.75">
      <c r="A7" s="69" t="s">
        <v>1272</v>
      </c>
      <c r="B7" s="68" t="s">
        <v>39</v>
      </c>
      <c r="C7" s="69">
        <f>32+14+6</f>
        <v>52</v>
      </c>
      <c r="D7" s="69"/>
      <c r="E7" s="70">
        <v>7</v>
      </c>
      <c r="F7" s="70">
        <v>0</v>
      </c>
      <c r="G7" s="70">
        <v>11</v>
      </c>
      <c r="H7" s="70">
        <f t="shared" si="0"/>
        <v>18</v>
      </c>
      <c r="I7" s="142">
        <f t="shared" si="1"/>
        <v>0.3888888888888889</v>
      </c>
    </row>
    <row r="8" spans="1:9" ht="12.75">
      <c r="A8" s="69" t="s">
        <v>1273</v>
      </c>
      <c r="B8" s="68" t="s">
        <v>111</v>
      </c>
      <c r="C8" s="69">
        <f>22+20+6</f>
        <v>48</v>
      </c>
      <c r="D8" s="69"/>
      <c r="E8" s="70">
        <v>8</v>
      </c>
      <c r="F8" s="70">
        <v>1</v>
      </c>
      <c r="G8" s="70">
        <v>5</v>
      </c>
      <c r="H8" s="70">
        <f>E8+F8+G8</f>
        <v>14</v>
      </c>
      <c r="I8" s="142">
        <f>SUM(E8/H8)</f>
        <v>0.5714285714285714</v>
      </c>
    </row>
    <row r="9" spans="1:9" ht="12.75">
      <c r="A9" s="69" t="s">
        <v>1274</v>
      </c>
      <c r="B9" s="68" t="s">
        <v>71</v>
      </c>
      <c r="C9" s="69">
        <v>34</v>
      </c>
      <c r="D9" s="69"/>
      <c r="E9" s="70">
        <v>3</v>
      </c>
      <c r="F9" s="70">
        <v>0</v>
      </c>
      <c r="G9" s="70">
        <v>2</v>
      </c>
      <c r="H9" s="70">
        <f>E9+F9+G9</f>
        <v>5</v>
      </c>
      <c r="I9" s="142">
        <f>SUM(E9/H9)</f>
        <v>0.6</v>
      </c>
    </row>
    <row r="10" spans="1:9" ht="12.75">
      <c r="A10" s="69" t="s">
        <v>1274</v>
      </c>
      <c r="B10" s="68" t="s">
        <v>779</v>
      </c>
      <c r="C10" s="69">
        <f>24+10</f>
        <v>34</v>
      </c>
      <c r="D10" s="69"/>
      <c r="E10" s="70">
        <v>6</v>
      </c>
      <c r="F10" s="70">
        <v>0</v>
      </c>
      <c r="G10" s="70">
        <v>14</v>
      </c>
      <c r="H10" s="70">
        <f>E10+F10+G10</f>
        <v>20</v>
      </c>
      <c r="I10" s="142">
        <f>SUM(E10/H10)</f>
        <v>0.3</v>
      </c>
    </row>
    <row r="11" spans="1:9" ht="12.75">
      <c r="A11" s="69" t="s">
        <v>1275</v>
      </c>
      <c r="B11" s="68" t="s">
        <v>101</v>
      </c>
      <c r="C11" s="69">
        <f>20+12</f>
        <v>32</v>
      </c>
      <c r="D11" s="69"/>
      <c r="E11" s="70">
        <v>4</v>
      </c>
      <c r="F11" s="70">
        <v>0</v>
      </c>
      <c r="G11" s="70">
        <v>2</v>
      </c>
      <c r="H11" s="70">
        <f t="shared" si="0"/>
        <v>6</v>
      </c>
      <c r="I11" s="142">
        <f t="shared" si="1"/>
        <v>0.6666666666666666</v>
      </c>
    </row>
    <row r="12" spans="1:9" ht="12.75">
      <c r="A12" s="69" t="s">
        <v>1276</v>
      </c>
      <c r="B12" s="68" t="s">
        <v>44</v>
      </c>
      <c r="C12" s="69">
        <v>18</v>
      </c>
      <c r="D12" s="69"/>
      <c r="E12" s="70">
        <v>8</v>
      </c>
      <c r="F12" s="70">
        <v>0</v>
      </c>
      <c r="G12" s="70">
        <v>6</v>
      </c>
      <c r="H12" s="70">
        <f>E12+F12+G12</f>
        <v>14</v>
      </c>
      <c r="I12" s="142">
        <f>SUM(E12/H12)</f>
        <v>0.5714285714285714</v>
      </c>
    </row>
    <row r="13" spans="1:9" ht="12.75">
      <c r="A13" s="69" t="s">
        <v>1277</v>
      </c>
      <c r="B13" s="68" t="s">
        <v>515</v>
      </c>
      <c r="C13" s="69">
        <v>16</v>
      </c>
      <c r="D13" s="69" t="s">
        <v>204</v>
      </c>
      <c r="E13" s="70">
        <v>3</v>
      </c>
      <c r="F13" s="70">
        <v>0</v>
      </c>
      <c r="G13" s="70">
        <v>18</v>
      </c>
      <c r="H13" s="70">
        <f>E13+F13+G13</f>
        <v>21</v>
      </c>
      <c r="I13" s="142">
        <f>SUM(E13/H13)</f>
        <v>0.14285714285714285</v>
      </c>
    </row>
    <row r="14" spans="1:9" ht="12.75">
      <c r="A14" s="69" t="s">
        <v>1278</v>
      </c>
      <c r="B14" s="68" t="s">
        <v>1020</v>
      </c>
      <c r="C14" s="69">
        <v>10</v>
      </c>
      <c r="D14" s="69"/>
      <c r="E14" s="70">
        <v>1</v>
      </c>
      <c r="F14" s="70">
        <v>0</v>
      </c>
      <c r="G14" s="70">
        <v>30</v>
      </c>
      <c r="H14" s="70">
        <f>E14+F14+G14</f>
        <v>31</v>
      </c>
      <c r="I14" s="142">
        <f>SUM(E14/H14)</f>
        <v>0.03225806451612903</v>
      </c>
    </row>
    <row r="15" spans="1:9" ht="12.75">
      <c r="A15" s="69" t="s">
        <v>1373</v>
      </c>
      <c r="B15" s="68" t="s">
        <v>1360</v>
      </c>
      <c r="C15" s="69">
        <v>6</v>
      </c>
      <c r="D15" s="69"/>
      <c r="E15" s="70">
        <v>3</v>
      </c>
      <c r="F15" s="70">
        <v>0</v>
      </c>
      <c r="G15" s="70">
        <v>3</v>
      </c>
      <c r="H15" s="70">
        <f t="shared" si="0"/>
        <v>6</v>
      </c>
      <c r="I15" s="142">
        <f t="shared" si="1"/>
        <v>0.5</v>
      </c>
    </row>
    <row r="16" spans="1:9" ht="12.75">
      <c r="A16" s="69" t="s">
        <v>1373</v>
      </c>
      <c r="B16" s="68" t="s">
        <v>1346</v>
      </c>
      <c r="C16" s="69">
        <v>6</v>
      </c>
      <c r="D16" s="69"/>
      <c r="E16" s="70">
        <v>2</v>
      </c>
      <c r="F16" s="70">
        <v>0</v>
      </c>
      <c r="G16" s="70">
        <v>1</v>
      </c>
      <c r="H16" s="70">
        <f t="shared" si="0"/>
        <v>3</v>
      </c>
      <c r="I16" s="142">
        <f t="shared" si="1"/>
        <v>0.6666666666666666</v>
      </c>
    </row>
    <row r="17" spans="1:9" ht="12.75">
      <c r="A17" s="69" t="s">
        <v>1374</v>
      </c>
      <c r="B17" s="68" t="s">
        <v>149</v>
      </c>
      <c r="C17" s="69">
        <v>4</v>
      </c>
      <c r="D17" s="69"/>
      <c r="E17" s="70">
        <v>4</v>
      </c>
      <c r="F17" s="70">
        <v>0</v>
      </c>
      <c r="G17" s="70">
        <v>7</v>
      </c>
      <c r="H17" s="70">
        <f t="shared" si="0"/>
        <v>11</v>
      </c>
      <c r="I17" s="142">
        <f t="shared" si="1"/>
        <v>0.36363636363636365</v>
      </c>
    </row>
    <row r="18" spans="1:9" ht="12.75">
      <c r="A18" s="69" t="s">
        <v>1415</v>
      </c>
      <c r="B18" s="68" t="s">
        <v>48</v>
      </c>
      <c r="C18" s="69">
        <v>0</v>
      </c>
      <c r="D18" s="69"/>
      <c r="E18" s="70">
        <v>3</v>
      </c>
      <c r="F18" s="70">
        <v>1</v>
      </c>
      <c r="G18" s="70">
        <v>2</v>
      </c>
      <c r="H18" s="70">
        <f t="shared" si="0"/>
        <v>6</v>
      </c>
      <c r="I18" s="142">
        <f t="shared" si="1"/>
        <v>0.5</v>
      </c>
    </row>
    <row r="19" spans="1:9" ht="12.75">
      <c r="A19" s="69" t="s">
        <v>1415</v>
      </c>
      <c r="B19" s="68" t="s">
        <v>1215</v>
      </c>
      <c r="C19" s="69">
        <v>0</v>
      </c>
      <c r="D19" s="69"/>
      <c r="E19" s="70">
        <v>2</v>
      </c>
      <c r="F19" s="70">
        <v>0</v>
      </c>
      <c r="G19" s="70">
        <v>4</v>
      </c>
      <c r="H19" s="70">
        <f t="shared" si="0"/>
        <v>6</v>
      </c>
      <c r="I19" s="142">
        <f t="shared" si="1"/>
        <v>0.3333333333333333</v>
      </c>
    </row>
    <row r="20" spans="1:9" ht="12.75">
      <c r="A20" s="69" t="s">
        <v>1415</v>
      </c>
      <c r="B20" s="68" t="s">
        <v>728</v>
      </c>
      <c r="C20" s="69">
        <v>0</v>
      </c>
      <c r="D20" s="69"/>
      <c r="E20" s="70">
        <v>0</v>
      </c>
      <c r="F20" s="70">
        <v>0</v>
      </c>
      <c r="G20" s="70">
        <v>1</v>
      </c>
      <c r="H20" s="70">
        <f t="shared" si="0"/>
        <v>1</v>
      </c>
      <c r="I20" s="142">
        <f t="shared" si="1"/>
        <v>0</v>
      </c>
    </row>
    <row r="21" spans="1:9" ht="12.75">
      <c r="A21" s="69" t="s">
        <v>1415</v>
      </c>
      <c r="B21" s="68" t="s">
        <v>77</v>
      </c>
      <c r="C21" s="69">
        <v>0</v>
      </c>
      <c r="D21" s="69"/>
      <c r="E21" s="70">
        <v>0</v>
      </c>
      <c r="F21" s="70">
        <v>0</v>
      </c>
      <c r="G21" s="70">
        <v>9</v>
      </c>
      <c r="H21" s="70">
        <f t="shared" si="0"/>
        <v>9</v>
      </c>
      <c r="I21" s="142">
        <f t="shared" si="1"/>
        <v>0</v>
      </c>
    </row>
    <row r="23" ht="12.75">
      <c r="D23" s="19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8"/>
  <sheetViews>
    <sheetView zoomScale="110" zoomScaleNormal="110" zoomScalePageLayoutView="0" workbookViewId="0" topLeftCell="A1">
      <selection activeCell="E11" sqref="E11"/>
    </sheetView>
  </sheetViews>
  <sheetFormatPr defaultColWidth="9.140625" defaultRowHeight="12.75"/>
  <cols>
    <col min="1" max="1" width="3.57421875" style="0" bestFit="1" customWidth="1"/>
    <col min="2" max="2" width="15.8515625" style="0" bestFit="1" customWidth="1"/>
    <col min="3" max="3" width="3.28125" style="0" bestFit="1" customWidth="1"/>
    <col min="4" max="4" width="2.421875" style="0" bestFit="1" customWidth="1"/>
    <col min="5" max="5" width="3.28125" style="0" bestFit="1" customWidth="1"/>
    <col min="6" max="6" width="3.57421875" style="0" bestFit="1" customWidth="1"/>
    <col min="7" max="7" width="5.421875" style="0" bestFit="1" customWidth="1"/>
  </cols>
  <sheetData>
    <row r="2" spans="1:7" s="193" customFormat="1" ht="12.75">
      <c r="A2" s="192"/>
      <c r="B2" s="66"/>
      <c r="C2" s="66" t="s">
        <v>270</v>
      </c>
      <c r="D2" s="66" t="s">
        <v>271</v>
      </c>
      <c r="E2" s="66" t="s">
        <v>272</v>
      </c>
      <c r="F2" s="66" t="s">
        <v>273</v>
      </c>
      <c r="G2" s="66" t="s">
        <v>519</v>
      </c>
    </row>
    <row r="3" spans="1:7" s="193" customFormat="1" ht="12.75">
      <c r="A3" s="69" t="s">
        <v>1270</v>
      </c>
      <c r="B3" s="68" t="s">
        <v>170</v>
      </c>
      <c r="C3" s="70">
        <v>37</v>
      </c>
      <c r="D3" s="70">
        <v>0</v>
      </c>
      <c r="E3" s="70">
        <v>9</v>
      </c>
      <c r="F3" s="70">
        <f>C3+D3+E3</f>
        <v>46</v>
      </c>
      <c r="G3" s="142">
        <f>SUM(C3/F3)</f>
        <v>0.8043478260869565</v>
      </c>
    </row>
    <row r="4" spans="1:7" s="193" customFormat="1" ht="12.75">
      <c r="A4" s="69" t="s">
        <v>1271</v>
      </c>
      <c r="B4" s="68" t="s">
        <v>27</v>
      </c>
      <c r="C4" s="70">
        <v>44</v>
      </c>
      <c r="D4" s="70">
        <v>0</v>
      </c>
      <c r="E4" s="70">
        <v>14</v>
      </c>
      <c r="F4" s="70">
        <f aca="true" t="shared" si="0" ref="F4:F16">C4+D4+E4</f>
        <v>58</v>
      </c>
      <c r="G4" s="142">
        <f aca="true" t="shared" si="1" ref="G4:G16">SUM(C4/F4)</f>
        <v>0.7586206896551724</v>
      </c>
    </row>
    <row r="5" spans="1:7" s="193" customFormat="1" ht="12.75">
      <c r="A5" s="69" t="s">
        <v>1372</v>
      </c>
      <c r="B5" s="68" t="s">
        <v>545</v>
      </c>
      <c r="C5" s="70">
        <v>21</v>
      </c>
      <c r="D5" s="70">
        <v>0</v>
      </c>
      <c r="E5" s="70">
        <v>18</v>
      </c>
      <c r="F5" s="70">
        <f>C5+D5+E5</f>
        <v>39</v>
      </c>
      <c r="G5" s="142">
        <f>SUM(C5/F5)</f>
        <v>0.5384615384615384</v>
      </c>
    </row>
    <row r="6" spans="1:7" s="193" customFormat="1" ht="12.75">
      <c r="A6" s="69" t="s">
        <v>1312</v>
      </c>
      <c r="B6" s="68" t="s">
        <v>32</v>
      </c>
      <c r="C6" s="70">
        <v>25</v>
      </c>
      <c r="D6" s="70">
        <v>0</v>
      </c>
      <c r="E6" s="70">
        <v>23</v>
      </c>
      <c r="F6" s="70">
        <f>C6+D6+E6</f>
        <v>48</v>
      </c>
      <c r="G6" s="142">
        <f>SUM(C6/F6)</f>
        <v>0.5208333333333334</v>
      </c>
    </row>
    <row r="7" spans="1:7" s="193" customFormat="1" ht="12.75">
      <c r="A7" s="69" t="s">
        <v>1272</v>
      </c>
      <c r="B7" s="68" t="s">
        <v>44</v>
      </c>
      <c r="C7" s="70">
        <v>3</v>
      </c>
      <c r="D7" s="70">
        <v>0</v>
      </c>
      <c r="E7" s="70">
        <v>3</v>
      </c>
      <c r="F7" s="70">
        <f t="shared" si="0"/>
        <v>6</v>
      </c>
      <c r="G7" s="142">
        <f t="shared" si="1"/>
        <v>0.5</v>
      </c>
    </row>
    <row r="8" spans="1:7" s="193" customFormat="1" ht="12.75">
      <c r="A8" s="69" t="s">
        <v>1273</v>
      </c>
      <c r="B8" s="68" t="s">
        <v>39</v>
      </c>
      <c r="C8" s="70">
        <v>8</v>
      </c>
      <c r="D8" s="70">
        <v>0</v>
      </c>
      <c r="E8" s="70">
        <v>9</v>
      </c>
      <c r="F8" s="70">
        <f>C8+D8+E8</f>
        <v>17</v>
      </c>
      <c r="G8" s="142">
        <f>SUM(C8/F8)</f>
        <v>0.47058823529411764</v>
      </c>
    </row>
    <row r="9" spans="1:7" s="193" customFormat="1" ht="12.75">
      <c r="A9" s="69" t="s">
        <v>1274</v>
      </c>
      <c r="B9" s="68" t="s">
        <v>77</v>
      </c>
      <c r="C9" s="70">
        <v>3</v>
      </c>
      <c r="D9" s="70">
        <v>0</v>
      </c>
      <c r="E9" s="70">
        <v>6</v>
      </c>
      <c r="F9" s="70">
        <f t="shared" si="0"/>
        <v>9</v>
      </c>
      <c r="G9" s="142">
        <f t="shared" si="1"/>
        <v>0.3333333333333333</v>
      </c>
    </row>
    <row r="10" spans="1:7" ht="12.75">
      <c r="A10" s="69" t="s">
        <v>1591</v>
      </c>
      <c r="B10" s="68" t="s">
        <v>1020</v>
      </c>
      <c r="C10" s="70">
        <v>4</v>
      </c>
      <c r="D10" s="70">
        <v>0</v>
      </c>
      <c r="E10" s="70">
        <v>37</v>
      </c>
      <c r="F10" s="70">
        <f t="shared" si="0"/>
        <v>41</v>
      </c>
      <c r="G10" s="142">
        <f t="shared" si="1"/>
        <v>0.0975609756097561</v>
      </c>
    </row>
    <row r="11" spans="1:7" ht="12.75">
      <c r="A11" s="69" t="s">
        <v>1275</v>
      </c>
      <c r="B11" s="68" t="s">
        <v>779</v>
      </c>
      <c r="C11" s="70">
        <v>0</v>
      </c>
      <c r="D11" s="70">
        <v>0</v>
      </c>
      <c r="E11" s="70">
        <v>6</v>
      </c>
      <c r="F11" s="70">
        <f t="shared" si="0"/>
        <v>6</v>
      </c>
      <c r="G11" s="142">
        <f t="shared" si="1"/>
        <v>0</v>
      </c>
    </row>
    <row r="12" spans="1:7" ht="12.75">
      <c r="A12" s="69" t="s">
        <v>1275</v>
      </c>
      <c r="B12" s="196" t="s">
        <v>111</v>
      </c>
      <c r="C12" s="197">
        <v>0</v>
      </c>
      <c r="D12" s="197">
        <v>0</v>
      </c>
      <c r="E12" s="197">
        <v>5</v>
      </c>
      <c r="F12" s="197">
        <f>C12+D12+E12</f>
        <v>5</v>
      </c>
      <c r="G12" s="198">
        <f>SUM(C12/F12)</f>
        <v>0</v>
      </c>
    </row>
    <row r="13" spans="1:7" ht="12.75">
      <c r="A13" s="69" t="s">
        <v>1275</v>
      </c>
      <c r="B13" s="68" t="s">
        <v>515</v>
      </c>
      <c r="C13" s="70">
        <v>0</v>
      </c>
      <c r="D13" s="70">
        <v>0</v>
      </c>
      <c r="E13" s="70">
        <v>5</v>
      </c>
      <c r="F13" s="70">
        <f t="shared" si="0"/>
        <v>5</v>
      </c>
      <c r="G13" s="142">
        <f t="shared" si="1"/>
        <v>0</v>
      </c>
    </row>
    <row r="14" spans="1:7" ht="12.75">
      <c r="A14" s="69"/>
      <c r="B14" s="68" t="s">
        <v>48</v>
      </c>
      <c r="C14" s="70">
        <v>3</v>
      </c>
      <c r="D14" s="70">
        <v>0</v>
      </c>
      <c r="E14" s="70">
        <v>1</v>
      </c>
      <c r="F14" s="70">
        <f t="shared" si="0"/>
        <v>4</v>
      </c>
      <c r="G14" s="142">
        <f t="shared" si="1"/>
        <v>0.75</v>
      </c>
    </row>
    <row r="15" spans="1:7" ht="12.75">
      <c r="A15" s="69"/>
      <c r="B15" s="68" t="s">
        <v>1360</v>
      </c>
      <c r="C15" s="70">
        <v>1</v>
      </c>
      <c r="D15" s="70">
        <v>0</v>
      </c>
      <c r="E15" s="70">
        <v>3</v>
      </c>
      <c r="F15" s="70">
        <f t="shared" si="0"/>
        <v>4</v>
      </c>
      <c r="G15" s="142">
        <f t="shared" si="1"/>
        <v>0.25</v>
      </c>
    </row>
    <row r="16" spans="1:7" ht="12.75">
      <c r="A16" s="69"/>
      <c r="B16" s="68" t="s">
        <v>101</v>
      </c>
      <c r="C16" s="70">
        <v>0</v>
      </c>
      <c r="D16" s="70">
        <v>0</v>
      </c>
      <c r="E16" s="70">
        <v>1</v>
      </c>
      <c r="F16" s="70">
        <f t="shared" si="0"/>
        <v>1</v>
      </c>
      <c r="G16" s="142">
        <f t="shared" si="1"/>
        <v>0</v>
      </c>
    </row>
    <row r="17" spans="1:7" ht="12.75">
      <c r="A17" s="69"/>
      <c r="B17" s="68" t="s">
        <v>728</v>
      </c>
      <c r="C17" s="70">
        <v>0</v>
      </c>
      <c r="D17" s="70">
        <v>0</v>
      </c>
      <c r="E17" s="70">
        <v>3</v>
      </c>
      <c r="F17" s="70">
        <f>C17+D17+E17</f>
        <v>3</v>
      </c>
      <c r="G17" s="142">
        <f>SUM(C17/F17)</f>
        <v>0</v>
      </c>
    </row>
    <row r="18" spans="1:7" ht="12.75">
      <c r="A18" s="69"/>
      <c r="B18" s="68" t="s">
        <v>1705</v>
      </c>
      <c r="C18" s="70">
        <v>0</v>
      </c>
      <c r="D18" s="70">
        <v>0</v>
      </c>
      <c r="E18" s="70">
        <v>4</v>
      </c>
      <c r="F18" s="70">
        <f>C18+D18+E18</f>
        <v>4</v>
      </c>
      <c r="G18" s="142">
        <f>SUM(C18/F18)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J15"/>
  <sheetViews>
    <sheetView zoomScalePageLayoutView="0" workbookViewId="0" topLeftCell="A1">
      <selection activeCell="E16" sqref="E16"/>
    </sheetView>
  </sheetViews>
  <sheetFormatPr defaultColWidth="9.140625" defaultRowHeight="12.75"/>
  <cols>
    <col min="3" max="3" width="12.00390625" style="0" bestFit="1" customWidth="1"/>
  </cols>
  <sheetData>
    <row r="3" spans="2:10" ht="25.5">
      <c r="B3" s="192"/>
      <c r="C3" s="66"/>
      <c r="D3" s="66" t="s">
        <v>1139</v>
      </c>
      <c r="E3" s="192" t="s">
        <v>1140</v>
      </c>
      <c r="F3" s="66" t="s">
        <v>270</v>
      </c>
      <c r="G3" s="66" t="s">
        <v>271</v>
      </c>
      <c r="H3" s="66" t="s">
        <v>272</v>
      </c>
      <c r="I3" s="66" t="s">
        <v>273</v>
      </c>
      <c r="J3" s="66" t="s">
        <v>519</v>
      </c>
    </row>
    <row r="4" spans="2:10" ht="12.75">
      <c r="B4" s="69" t="s">
        <v>1270</v>
      </c>
      <c r="C4" s="68" t="s">
        <v>170</v>
      </c>
      <c r="D4" s="69">
        <f>1108+14+8+6+12-14+16+4+6-12+6+14</f>
        <v>1168</v>
      </c>
      <c r="E4" s="69"/>
      <c r="F4" s="70">
        <v>29</v>
      </c>
      <c r="G4" s="70">
        <v>0</v>
      </c>
      <c r="H4" s="70">
        <v>5</v>
      </c>
      <c r="I4" s="70">
        <f aca="true" t="shared" si="0" ref="I4:I15">F4+G4+H4</f>
        <v>34</v>
      </c>
      <c r="J4" s="142">
        <f aca="true" t="shared" si="1" ref="J4:J15">SUM(F4/I4)</f>
        <v>0.8529411764705882</v>
      </c>
    </row>
    <row r="5" spans="2:10" ht="12.75">
      <c r="B5" s="69" t="s">
        <v>1271</v>
      </c>
      <c r="C5" s="68" t="s">
        <v>1153</v>
      </c>
      <c r="D5" s="69">
        <f>1020+6-8+26-8+12+16-16+10+8+8+6+26-14</f>
        <v>1092</v>
      </c>
      <c r="E5" s="69"/>
      <c r="F5" s="70">
        <v>27</v>
      </c>
      <c r="G5" s="70">
        <v>0</v>
      </c>
      <c r="H5" s="70">
        <v>20</v>
      </c>
      <c r="I5" s="70">
        <f>F5+G5+H5</f>
        <v>47</v>
      </c>
      <c r="J5" s="142">
        <f>SUM(F5/I5)</f>
        <v>0.574468085106383</v>
      </c>
    </row>
    <row r="6" spans="2:10" ht="12.75">
      <c r="B6" s="69" t="s">
        <v>1372</v>
      </c>
      <c r="C6" s="68" t="s">
        <v>27</v>
      </c>
      <c r="D6" s="69">
        <f>1026+18+10+26+6+4-16-12+22-2+12-18</f>
        <v>1076</v>
      </c>
      <c r="E6" s="69"/>
      <c r="F6" s="70">
        <v>30</v>
      </c>
      <c r="G6" s="70">
        <v>0</v>
      </c>
      <c r="H6" s="70">
        <v>19</v>
      </c>
      <c r="I6" s="70">
        <f>F6+G6+H6</f>
        <v>49</v>
      </c>
      <c r="J6" s="142">
        <f>SUM(F6/I6)</f>
        <v>0.6122448979591837</v>
      </c>
    </row>
    <row r="7" spans="2:10" ht="12.75">
      <c r="B7" s="69" t="s">
        <v>1312</v>
      </c>
      <c r="C7" s="68" t="s">
        <v>77</v>
      </c>
      <c r="D7" s="69">
        <f>1000-10-4+12+6</f>
        <v>1004</v>
      </c>
      <c r="E7" s="69"/>
      <c r="F7" s="70">
        <v>3</v>
      </c>
      <c r="G7" s="70">
        <v>0</v>
      </c>
      <c r="H7" s="70">
        <v>3</v>
      </c>
      <c r="I7" s="70">
        <f t="shared" si="0"/>
        <v>6</v>
      </c>
      <c r="J7" s="142">
        <f t="shared" si="1"/>
        <v>0.5</v>
      </c>
    </row>
    <row r="8" spans="2:10" ht="12.75">
      <c r="B8" s="69" t="s">
        <v>1272</v>
      </c>
      <c r="C8" s="68" t="s">
        <v>48</v>
      </c>
      <c r="D8" s="69">
        <f>1000-6</f>
        <v>994</v>
      </c>
      <c r="E8" s="69"/>
      <c r="F8" s="70">
        <v>0</v>
      </c>
      <c r="G8" s="70">
        <v>0</v>
      </c>
      <c r="H8" s="70">
        <v>1</v>
      </c>
      <c r="I8" s="70">
        <f t="shared" si="0"/>
        <v>1</v>
      </c>
      <c r="J8" s="142">
        <f t="shared" si="1"/>
        <v>0</v>
      </c>
    </row>
    <row r="9" spans="2:10" ht="12.75">
      <c r="B9" s="69" t="s">
        <v>1273</v>
      </c>
      <c r="C9" s="68" t="s">
        <v>1909</v>
      </c>
      <c r="D9" s="69">
        <f>1000-12</f>
        <v>988</v>
      </c>
      <c r="E9" s="69"/>
      <c r="F9" s="70">
        <v>0</v>
      </c>
      <c r="G9" s="70">
        <v>0</v>
      </c>
      <c r="H9" s="70">
        <v>1</v>
      </c>
      <c r="I9" s="70">
        <f t="shared" si="0"/>
        <v>1</v>
      </c>
      <c r="J9" s="142">
        <f>SUM(F9/I9)</f>
        <v>0</v>
      </c>
    </row>
    <row r="10" spans="2:10" ht="12.75">
      <c r="B10" s="69" t="s">
        <v>1274</v>
      </c>
      <c r="C10" s="68" t="s">
        <v>1913</v>
      </c>
      <c r="D10" s="69">
        <f>1000-18</f>
        <v>982</v>
      </c>
      <c r="E10" s="69"/>
      <c r="F10" s="70">
        <v>0</v>
      </c>
      <c r="G10" s="70">
        <v>0</v>
      </c>
      <c r="H10" s="70">
        <v>2</v>
      </c>
      <c r="I10" s="70">
        <f t="shared" si="0"/>
        <v>2</v>
      </c>
      <c r="J10" s="142">
        <f t="shared" si="1"/>
        <v>0</v>
      </c>
    </row>
    <row r="11" spans="2:10" ht="12.75">
      <c r="B11" s="69" t="s">
        <v>1591</v>
      </c>
      <c r="C11" s="68" t="s">
        <v>101</v>
      </c>
      <c r="D11" s="69">
        <f>980-8-6+12</f>
        <v>978</v>
      </c>
      <c r="E11" s="69"/>
      <c r="F11" s="70">
        <v>1</v>
      </c>
      <c r="G11" s="70">
        <v>0</v>
      </c>
      <c r="H11" s="70">
        <v>4</v>
      </c>
      <c r="I11" s="70">
        <f t="shared" si="0"/>
        <v>5</v>
      </c>
      <c r="J11" s="142">
        <f t="shared" si="1"/>
        <v>0.2</v>
      </c>
    </row>
    <row r="12" spans="2:10" ht="12.75">
      <c r="B12" s="69" t="s">
        <v>1275</v>
      </c>
      <c r="C12" s="68" t="s">
        <v>39</v>
      </c>
      <c r="D12" s="69">
        <f>990+12-10-6-10</f>
        <v>976</v>
      </c>
      <c r="E12" s="69"/>
      <c r="F12" s="70">
        <v>4</v>
      </c>
      <c r="G12" s="70">
        <v>0</v>
      </c>
      <c r="H12" s="70">
        <v>7</v>
      </c>
      <c r="I12" s="70">
        <f t="shared" si="0"/>
        <v>11</v>
      </c>
      <c r="J12" s="142">
        <f>SUM(F12/I12)</f>
        <v>0.36363636363636365</v>
      </c>
    </row>
    <row r="13" spans="2:10" ht="12.75">
      <c r="B13" s="69" t="s">
        <v>1276</v>
      </c>
      <c r="C13" s="68" t="s">
        <v>32</v>
      </c>
      <c r="D13" s="69">
        <f>1030-10-12-12+2+4-24-6</f>
        <v>972</v>
      </c>
      <c r="E13" s="69"/>
      <c r="F13" s="70">
        <v>37</v>
      </c>
      <c r="G13" s="70">
        <v>0</v>
      </c>
      <c r="H13" s="70">
        <v>35</v>
      </c>
      <c r="I13" s="70">
        <f>F13+G13+H13</f>
        <v>72</v>
      </c>
      <c r="J13" s="142">
        <f>SUM(F13/I13)</f>
        <v>0.5138888888888888</v>
      </c>
    </row>
    <row r="14" spans="2:10" ht="12.75">
      <c r="B14" s="69" t="s">
        <v>1277</v>
      </c>
      <c r="C14" s="68" t="s">
        <v>1705</v>
      </c>
      <c r="D14" s="69">
        <f>930-6-6-6+10-6</f>
        <v>916</v>
      </c>
      <c r="E14" s="69"/>
      <c r="F14" s="70">
        <v>3</v>
      </c>
      <c r="G14" s="70">
        <v>0</v>
      </c>
      <c r="H14" s="70">
        <v>16</v>
      </c>
      <c r="I14" s="70">
        <f t="shared" si="0"/>
        <v>19</v>
      </c>
      <c r="J14" s="142">
        <f t="shared" si="1"/>
        <v>0.15789473684210525</v>
      </c>
    </row>
    <row r="15" spans="2:10" ht="12.75">
      <c r="B15" s="69" t="s">
        <v>1278</v>
      </c>
      <c r="C15" s="68" t="s">
        <v>1020</v>
      </c>
      <c r="D15" s="69">
        <f>892-6-12-10-6-6-4-6-4+10</f>
        <v>848</v>
      </c>
      <c r="E15" s="69"/>
      <c r="F15" s="70">
        <v>4</v>
      </c>
      <c r="G15" s="70">
        <v>0</v>
      </c>
      <c r="H15" s="70">
        <v>26</v>
      </c>
      <c r="I15" s="70">
        <f t="shared" si="0"/>
        <v>30</v>
      </c>
      <c r="J15" s="142">
        <f t="shared" si="1"/>
        <v>0.13333333333333333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Flagg</dc:creator>
  <cp:keywords/>
  <dc:description/>
  <cp:lastModifiedBy>Randall Flagg</cp:lastModifiedBy>
  <cp:lastPrinted>2011-10-21T05:23:44Z</cp:lastPrinted>
  <dcterms:created xsi:type="dcterms:W3CDTF">2008-06-14T08:47:26Z</dcterms:created>
  <dcterms:modified xsi:type="dcterms:W3CDTF">2014-11-15T21:19:48Z</dcterms:modified>
  <cp:category/>
  <cp:version/>
  <cp:contentType/>
  <cp:contentStatus/>
</cp:coreProperties>
</file>